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 defaultThemeVersion="124226"/>
  <xr:revisionPtr revIDLastSave="0" documentId="13_ncr:1_{8C5661ED-C6F5-4A64-A51B-3C7375D0F32C}" xr6:coauthVersionLast="46" xr6:coauthVersionMax="46" xr10:uidLastSave="{00000000-0000-0000-0000-000000000000}"/>
  <bookViews>
    <workbookView xWindow="-120" yWindow="-120" windowWidth="29040" windowHeight="15840" tabRatio="914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Wrapping cylinder" sheetId="5" r:id="rId4"/>
    <sheet name="Muscle_parameters" sheetId="8" r:id="rId5"/>
    <sheet name="Muscle_element_PCSA" sheetId="6" r:id="rId6"/>
    <sheet name="Muscle_element_attachments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2" i="8" l="1"/>
  <c r="C21" i="8"/>
  <c r="C20" i="8"/>
  <c r="C19" i="8"/>
  <c r="C18" i="8"/>
  <c r="C17" i="8"/>
  <c r="C15" i="8"/>
  <c r="C14" i="8"/>
  <c r="C13" i="8"/>
  <c r="C12" i="8"/>
  <c r="C11" i="8"/>
  <c r="C10" i="8"/>
  <c r="C9" i="8"/>
  <c r="C8" i="8"/>
  <c r="C7" i="8"/>
</calcChain>
</file>

<file path=xl/sharedStrings.xml><?xml version="1.0" encoding="utf-8"?>
<sst xmlns="http://schemas.openxmlformats.org/spreadsheetml/2006/main" count="410" uniqueCount="332">
  <si>
    <t>Subject_code</t>
  </si>
  <si>
    <t>Sex</t>
  </si>
  <si>
    <t>Age(years)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</si>
  <si>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</si>
  <si>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</si>
  <si>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</si>
  <si>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</si>
  <si>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</si>
  <si>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</si>
  <si>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</si>
  <si>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>Tibia</t>
  </si>
  <si>
    <t>Foot</t>
  </si>
  <si>
    <t>Bony Landmark</t>
  </si>
  <si>
    <t>Joint</t>
  </si>
  <si>
    <t>Centre of rotation in mm</t>
  </si>
  <si>
    <t>Hip</t>
  </si>
  <si>
    <t>Knee</t>
  </si>
  <si>
    <t>Ankle</t>
  </si>
  <si>
    <t>Name</t>
  </si>
  <si>
    <t>Cylinder</t>
  </si>
  <si>
    <t>Segment</t>
  </si>
  <si>
    <t>Cylinder 1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</si>
  <si>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</si>
  <si>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</si>
  <si>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</si>
  <si>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</si>
  <si>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</si>
  <si>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</si>
  <si>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</si>
  <si>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</si>
  <si>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</si>
  <si>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</si>
  <si>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</si>
  <si>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</si>
  <si>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</si>
  <si>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</si>
  <si>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</si>
  <si>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</si>
  <si>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</si>
  <si>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</si>
  <si>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</si>
  <si>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</si>
  <si>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</si>
  <si>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</si>
  <si>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</si>
  <si>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</si>
  <si>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</si>
  <si>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</si>
  <si>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</si>
  <si>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</si>
  <si>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</si>
  <si>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</si>
  <si>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</si>
  <si>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</si>
  <si>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</si>
  <si>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Piriformis</t>
  </si>
  <si>
    <t>Psoas minor</t>
  </si>
  <si>
    <t>Psoas major</t>
  </si>
  <si>
    <t>Quadratis fem.</t>
  </si>
  <si>
    <t>Rectus fem.</t>
  </si>
  <si>
    <t>Sartorius (prox.)</t>
  </si>
  <si>
    <t>Semimembr.</t>
  </si>
  <si>
    <t>Tensor fasc. l.</t>
  </si>
  <si>
    <t>Muscle element name</t>
  </si>
  <si>
    <t>Muscle element number</t>
  </si>
  <si>
    <t>Subject</t>
  </si>
  <si>
    <t>Muscle</t>
  </si>
  <si>
    <t>adductor brevis</t>
  </si>
  <si>
    <t>adductor longus</t>
  </si>
  <si>
    <t>adductor magnus</t>
  </si>
  <si>
    <t>gracilis</t>
  </si>
  <si>
    <t>obturator externus</t>
  </si>
  <si>
    <t>obturator internus</t>
  </si>
  <si>
    <t>pectineus</t>
  </si>
  <si>
    <t>piriformis</t>
  </si>
  <si>
    <t>psoas minor</t>
  </si>
  <si>
    <t>quadratus femoris</t>
  </si>
  <si>
    <t>sartorius</t>
  </si>
  <si>
    <t>tensor fasciae latae</t>
  </si>
  <si>
    <t>iliacus</t>
  </si>
  <si>
    <r>
      <t>biceps femoris: l.h.</t>
    </r>
    <r>
      <rPr>
        <vertAlign val="superscript"/>
        <sz val="11"/>
        <color rgb="FF000000"/>
        <rFont val="Calibri"/>
        <family val="2"/>
        <scheme val="minor"/>
      </rPr>
      <t xml:space="preserve"> </t>
    </r>
  </si>
  <si>
    <t>Lf/Lm Ratio</t>
  </si>
  <si>
    <r>
      <t>Pennation angle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)</t>
    </r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</si>
  <si>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</si>
  <si>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Volume (cm3)</t>
  </si>
  <si>
    <t>Length(mm)</t>
  </si>
  <si>
    <t>PCSA (cm2)</t>
  </si>
  <si>
    <t>Height*(m)</t>
  </si>
  <si>
    <t>*Pre-injury height</t>
  </si>
  <si>
    <t>Male</t>
  </si>
  <si>
    <t>Stump length (mm)</t>
  </si>
  <si>
    <t>Taken from Vicon co-ordinates and adjusted</t>
  </si>
  <si>
    <t xml:space="preserve">Lateral femoral epicondyle (FLE)                 </t>
  </si>
  <si>
    <t xml:space="preserve">Medial femoral epicondyle (FME)                  </t>
  </si>
  <si>
    <t xml:space="preserve">Lateral malleolus (FAM)   </t>
  </si>
  <si>
    <t xml:space="preserve">Medial malleolus (TAM)  </t>
  </si>
  <si>
    <t xml:space="preserve">2nd metatarsal head (FM2)            </t>
  </si>
  <si>
    <t>Calculated as mid point between FLE and FME</t>
  </si>
  <si>
    <t>Calculated as mid point between FAM and TAM</t>
  </si>
  <si>
    <t xml:space="preserve">gemellus </t>
  </si>
  <si>
    <t>gluteus maximus</t>
  </si>
  <si>
    <t>gluteus medius</t>
  </si>
  <si>
    <t>gluteus minimus</t>
  </si>
  <si>
    <t>rectus femoris</t>
  </si>
  <si>
    <t>semimembranosus</t>
  </si>
  <si>
    <t>Ls (um)</t>
  </si>
  <si>
    <t xml:space="preserve">add_b_d1_o       </t>
  </si>
  <si>
    <t xml:space="preserve">add_b_d2_o       </t>
  </si>
  <si>
    <t xml:space="preserve">add_b_m1_o       </t>
  </si>
  <si>
    <t xml:space="preserve">add_b_m2_i       </t>
  </si>
  <si>
    <t xml:space="preserve">add_b_m2_o       </t>
  </si>
  <si>
    <t xml:space="preserve">add_b_p1_i       </t>
  </si>
  <si>
    <t xml:space="preserve">add_b_p1_o       </t>
  </si>
  <si>
    <t xml:space="preserve">add_b_p2_i       </t>
  </si>
  <si>
    <t xml:space="preserve">add_b_p2_o       </t>
  </si>
  <si>
    <t xml:space="preserve">add_l1_i         </t>
  </si>
  <si>
    <t xml:space="preserve">add_l1_o         </t>
  </si>
  <si>
    <t xml:space="preserve">add_l2_i         </t>
  </si>
  <si>
    <t xml:space="preserve">add_l3_i         </t>
  </si>
  <si>
    <t xml:space="preserve">add_l3_o         </t>
  </si>
  <si>
    <t xml:space="preserve">add_l4_i         </t>
  </si>
  <si>
    <t xml:space="preserve">add_l4_o         </t>
  </si>
  <si>
    <t xml:space="preserve">add_l5_i         </t>
  </si>
  <si>
    <t xml:space="preserve">add_l6_i         </t>
  </si>
  <si>
    <t xml:space="preserve">add_mag_d1_i     </t>
  </si>
  <si>
    <t xml:space="preserve">add_mag_d1_o     </t>
  </si>
  <si>
    <t xml:space="preserve">add_mag_d2_i     </t>
  </si>
  <si>
    <t xml:space="preserve">add_mag_d3_i     </t>
  </si>
  <si>
    <t xml:space="preserve">add_mag_m3_i     </t>
  </si>
  <si>
    <t xml:space="preserve">add_mag_m6_i     </t>
  </si>
  <si>
    <t xml:space="preserve">add_mag_p1_i     </t>
  </si>
  <si>
    <t xml:space="preserve">add_mag_p4_i     </t>
  </si>
  <si>
    <t xml:space="preserve">glute_max_i2_o   </t>
  </si>
  <si>
    <t xml:space="preserve">glute_max_i3_o   </t>
  </si>
  <si>
    <t xml:space="preserve">glute_max_i4_o   </t>
  </si>
  <si>
    <t xml:space="preserve">glute_max_i5_i   </t>
  </si>
  <si>
    <t xml:space="preserve">glute_max_i6_i   </t>
  </si>
  <si>
    <t xml:space="preserve">glute_max_s1_i   </t>
  </si>
  <si>
    <t xml:space="preserve">glute_max_s1_o   </t>
  </si>
  <si>
    <t xml:space="preserve">glute_max_s2_i   </t>
  </si>
  <si>
    <t xml:space="preserve">glute_max_s3_i   </t>
  </si>
  <si>
    <t xml:space="preserve">glute_max_s6_i   </t>
  </si>
  <si>
    <t xml:space="preserve">glute_med_a1_i   </t>
  </si>
  <si>
    <t xml:space="preserve">glute_med_a3_i   </t>
  </si>
  <si>
    <t xml:space="preserve">glute_med_p1_i   </t>
  </si>
  <si>
    <t xml:space="preserve">glute_med_p2_i   </t>
  </si>
  <si>
    <t xml:space="preserve">glute_med_p4_i   </t>
  </si>
  <si>
    <t xml:space="preserve">iliac_mid3_o     </t>
  </si>
  <si>
    <t xml:space="preserve">obt_e_i2_i       </t>
  </si>
  <si>
    <t xml:space="preserve">obt_i3_o         </t>
  </si>
  <si>
    <t xml:space="preserve">piri_i           </t>
  </si>
  <si>
    <t xml:space="preserve">psoas_maj1_o     </t>
  </si>
  <si>
    <t xml:space="preserve">psoas_maj3_o     </t>
  </si>
  <si>
    <t xml:space="preserve">quad_f2_i        </t>
  </si>
  <si>
    <t xml:space="preserve">quad_f3_i        </t>
  </si>
  <si>
    <t xml:space="preserve">quad_f3_o        </t>
  </si>
  <si>
    <t xml:space="preserve">quad_f4_i        </t>
  </si>
  <si>
    <t xml:space="preserve">rec_f1_i         </t>
  </si>
  <si>
    <t xml:space="preserve">sart_p_via10     </t>
  </si>
  <si>
    <t xml:space="preserve">sart_p_via11     </t>
  </si>
  <si>
    <t xml:space="preserve">sart_p_via12     </t>
  </si>
  <si>
    <t xml:space="preserve">sart_p_via13     </t>
  </si>
  <si>
    <t xml:space="preserve">sart_p_via3      </t>
  </si>
  <si>
    <t xml:space="preserve">sart_p_via4      </t>
  </si>
  <si>
    <t xml:space="preserve">sart_p_via5      </t>
  </si>
  <si>
    <t xml:space="preserve">sart_p_via6      </t>
  </si>
  <si>
    <t xml:space="preserve">sart_p_via7      </t>
  </si>
  <si>
    <t xml:space="preserve">sart_p_via8      </t>
  </si>
  <si>
    <t xml:space="preserve">sart_p_via9      </t>
  </si>
  <si>
    <t xml:space="preserve">semi_m_i         </t>
  </si>
  <si>
    <t xml:space="preserve">semi_m_o         </t>
  </si>
  <si>
    <t xml:space="preserve">tfl1_i           </t>
  </si>
  <si>
    <t xml:space="preserve">tfl2_i           </t>
  </si>
  <si>
    <t>psoas major</t>
  </si>
  <si>
    <t>Prosthesis type</t>
  </si>
  <si>
    <t>above-knee amputation</t>
  </si>
  <si>
    <t>GENIUM X3 with Triton</t>
  </si>
  <si>
    <t>L4_right</t>
  </si>
  <si>
    <t>right limb</t>
  </si>
  <si>
    <t>add_b_d1_i</t>
  </si>
  <si>
    <t xml:space="preserve">add_b_d2_i   </t>
  </si>
  <si>
    <t xml:space="preserve">add_l2_o        </t>
  </si>
  <si>
    <t xml:space="preserve">add_l5_o       </t>
  </si>
  <si>
    <t xml:space="preserve">add_l6_o       </t>
  </si>
  <si>
    <t xml:space="preserve">add_mag_d2_o  </t>
  </si>
  <si>
    <t xml:space="preserve">add_mag_d3_o    </t>
  </si>
  <si>
    <t xml:space="preserve">add_mag_m1_o   </t>
  </si>
  <si>
    <t xml:space="preserve">add_mag_m1_i    </t>
  </si>
  <si>
    <t xml:space="preserve">add_mag_m2_o    </t>
  </si>
  <si>
    <t xml:space="preserve">add_mag_m2_i    </t>
  </si>
  <si>
    <t xml:space="preserve">add_mag_m3_o    </t>
  </si>
  <si>
    <t xml:space="preserve">add_mag_m4_o   </t>
  </si>
  <si>
    <t xml:space="preserve">add_mag_m4_i    </t>
  </si>
  <si>
    <t xml:space="preserve">add_mag_m5_o   </t>
  </si>
  <si>
    <t xml:space="preserve">add_mag_m5_i    </t>
  </si>
  <si>
    <t xml:space="preserve">add_mag_m6_o   </t>
  </si>
  <si>
    <t xml:space="preserve">add_mag_p1_o  </t>
  </si>
  <si>
    <t xml:space="preserve">add_mag_p2_o   </t>
  </si>
  <si>
    <t xml:space="preserve">add_mag_p2_i    </t>
  </si>
  <si>
    <t xml:space="preserve">add_mag_p3_o    </t>
  </si>
  <si>
    <t xml:space="preserve">add_mag_p3_i    </t>
  </si>
  <si>
    <t xml:space="preserve">add_mag_p4_o   </t>
  </si>
  <si>
    <t xml:space="preserve">bic_fem_l_o   </t>
  </si>
  <si>
    <t xml:space="preserve">bic_fem_l_i     </t>
  </si>
  <si>
    <t xml:space="preserve">gem_i_o        </t>
  </si>
  <si>
    <t xml:space="preserve">gem_i_i        </t>
  </si>
  <si>
    <t xml:space="preserve">gem_s_o      </t>
  </si>
  <si>
    <t xml:space="preserve">gem_s_i         </t>
  </si>
  <si>
    <t xml:space="preserve">glute_max_i1_o  </t>
  </si>
  <si>
    <t>glute_max_i1_i</t>
  </si>
  <si>
    <t xml:space="preserve">glute_max_i2_i  </t>
  </si>
  <si>
    <t>glute_max_i3_i</t>
  </si>
  <si>
    <t xml:space="preserve">glute_max_i4_i </t>
  </si>
  <si>
    <t xml:space="preserve">glute_max_i5_o  </t>
  </si>
  <si>
    <t xml:space="preserve">glute_max_i6_o  </t>
  </si>
  <si>
    <t xml:space="preserve">glute_max_s2_o  </t>
  </si>
  <si>
    <t xml:space="preserve">glute_max_s3_o  </t>
  </si>
  <si>
    <t xml:space="preserve">glute_max_s4_o  </t>
  </si>
  <si>
    <t xml:space="preserve">glute_max_s4_i  </t>
  </si>
  <si>
    <t xml:space="preserve">glute_max_s5_o  </t>
  </si>
  <si>
    <t xml:space="preserve">glute_max_s5_i  </t>
  </si>
  <si>
    <t xml:space="preserve">glute_max_s6_o  </t>
  </si>
  <si>
    <t xml:space="preserve">glute_med_a1_o  </t>
  </si>
  <si>
    <t xml:space="preserve">glute_med_a2_o  </t>
  </si>
  <si>
    <t xml:space="preserve">glute_med_a2_i  </t>
  </si>
  <si>
    <t xml:space="preserve">glute_med_a3_o </t>
  </si>
  <si>
    <t xml:space="preserve">glute_med_a4_o  </t>
  </si>
  <si>
    <t xml:space="preserve">glute_med_a4_i  </t>
  </si>
  <si>
    <t xml:space="preserve">glute_med_a5_o </t>
  </si>
  <si>
    <t xml:space="preserve">glute_med_a5_i  </t>
  </si>
  <si>
    <t xml:space="preserve">glute_med_a6_o </t>
  </si>
  <si>
    <t xml:space="preserve">glute_med_a6_i  </t>
  </si>
  <si>
    <t xml:space="preserve">glute_med_p1_o </t>
  </si>
  <si>
    <t xml:space="preserve">glute_med_p2_o </t>
  </si>
  <si>
    <t xml:space="preserve">glute_med_p3_o  </t>
  </si>
  <si>
    <t xml:space="preserve">glute_med_p3_i  </t>
  </si>
  <si>
    <t xml:space="preserve">glute_med_p4_o  </t>
  </si>
  <si>
    <t xml:space="preserve">glute_med_p5_o  </t>
  </si>
  <si>
    <t xml:space="preserve">glute_med_p5_i  </t>
  </si>
  <si>
    <t xml:space="preserve">glute_med_p6_o </t>
  </si>
  <si>
    <t xml:space="preserve">glute_med_p6_i  </t>
  </si>
  <si>
    <t xml:space="preserve">glute_min_a_o   </t>
  </si>
  <si>
    <t xml:space="preserve">glute_min_a_i   </t>
  </si>
  <si>
    <t xml:space="preserve">glute_min_m_o </t>
  </si>
  <si>
    <t xml:space="preserve">glute_min_m_i   </t>
  </si>
  <si>
    <t xml:space="preserve">glute_min_p_o  </t>
  </si>
  <si>
    <t xml:space="preserve">glute_min_p_i   </t>
  </si>
  <si>
    <t xml:space="preserve">grac1_o       </t>
  </si>
  <si>
    <t xml:space="preserve">grac1_i        </t>
  </si>
  <si>
    <t xml:space="preserve">grac2_o      </t>
  </si>
  <si>
    <t xml:space="preserve">grac2_i       </t>
  </si>
  <si>
    <t xml:space="preserve">iliac_l1_o   </t>
  </si>
  <si>
    <t xml:space="preserve">iliac_l1_via   </t>
  </si>
  <si>
    <t xml:space="preserve">iliac_l1_i    </t>
  </si>
  <si>
    <t xml:space="preserve">iliac_l2_via       </t>
  </si>
  <si>
    <t xml:space="preserve">iliac_l2_o      </t>
  </si>
  <si>
    <t xml:space="preserve">iliac_l2_i   </t>
  </si>
  <si>
    <t xml:space="preserve">iliac_l3_o      </t>
  </si>
  <si>
    <t xml:space="preserve">iliac_l3_via    </t>
  </si>
  <si>
    <t xml:space="preserve">iliac_l3_i    </t>
  </si>
  <si>
    <t xml:space="preserve">iliac_m1_o     </t>
  </si>
  <si>
    <t xml:space="preserve">iliac_m1_via       </t>
  </si>
  <si>
    <t xml:space="preserve">iliac_m1_i     </t>
  </si>
  <si>
    <t xml:space="preserve">iliac_m2_o      </t>
  </si>
  <si>
    <t xml:space="preserve">iliac_m2_via      </t>
  </si>
  <si>
    <t xml:space="preserve">iliac_m2_i     </t>
  </si>
  <si>
    <t xml:space="preserve">iliac_m3_o     </t>
  </si>
  <si>
    <t xml:space="preserve">iliac_m3_via      </t>
  </si>
  <si>
    <t xml:space="preserve">iliac_m3_i     </t>
  </si>
  <si>
    <t xml:space="preserve">iliac_mid1_o   </t>
  </si>
  <si>
    <t xml:space="preserve">iliac_mid1_via     </t>
  </si>
  <si>
    <t>iliac_mid1_i</t>
  </si>
  <si>
    <t xml:space="preserve">iliac_mid2_o    </t>
  </si>
  <si>
    <t xml:space="preserve">iliac_mid2_via    </t>
  </si>
  <si>
    <t xml:space="preserve">iliac_mid2_i  </t>
  </si>
  <si>
    <t xml:space="preserve">iliac_mid3_via </t>
  </si>
  <si>
    <t xml:space="preserve">iliac_mid3_i </t>
  </si>
  <si>
    <t xml:space="preserve">obt_e_i1_o  </t>
  </si>
  <si>
    <t xml:space="preserve">obt_e_i1_i  </t>
  </si>
  <si>
    <t xml:space="preserve">obt_e_i2_o      </t>
  </si>
  <si>
    <t xml:space="preserve">obt_e_s1_o      </t>
  </si>
  <si>
    <t xml:space="preserve">obt_e_s1_via       </t>
  </si>
  <si>
    <t xml:space="preserve">obt_e_s1_i    </t>
  </si>
  <si>
    <t xml:space="preserve">obt_e_s2_o  </t>
  </si>
  <si>
    <t xml:space="preserve">obt_e_s2_via   </t>
  </si>
  <si>
    <t xml:space="preserve">obt_e_s2_i    </t>
  </si>
  <si>
    <t xml:space="preserve">obt_e_s3_o  </t>
  </si>
  <si>
    <t xml:space="preserve">obt_e_s3_via   </t>
  </si>
  <si>
    <t xml:space="preserve">obt_e_s3_i    </t>
  </si>
  <si>
    <t xml:space="preserve">obt_i1_o      </t>
  </si>
  <si>
    <t xml:space="preserve">obt_i1_via         </t>
  </si>
  <si>
    <t xml:space="preserve">obt_i1_i   </t>
  </si>
  <si>
    <t xml:space="preserve">obt_i2_o   </t>
  </si>
  <si>
    <t xml:space="preserve">obt_i2_via     </t>
  </si>
  <si>
    <t xml:space="preserve">obt_i2_i       </t>
  </si>
  <si>
    <t xml:space="preserve">obt_i3_via         </t>
  </si>
  <si>
    <t xml:space="preserve">obt_i3_i       </t>
  </si>
  <si>
    <t xml:space="preserve">pect1_o        </t>
  </si>
  <si>
    <t xml:space="preserve">pect1_i         </t>
  </si>
  <si>
    <t xml:space="preserve">pect2_o        </t>
  </si>
  <si>
    <t xml:space="preserve">pect2_i         </t>
  </si>
  <si>
    <t xml:space="preserve">pect3_o        </t>
  </si>
  <si>
    <t xml:space="preserve">pect3_i         </t>
  </si>
  <si>
    <t xml:space="preserve">pect4_o        </t>
  </si>
  <si>
    <t xml:space="preserve">pect4_i         </t>
  </si>
  <si>
    <t xml:space="preserve">piri_o     </t>
  </si>
  <si>
    <t xml:space="preserve">psoas_m_o       </t>
  </si>
  <si>
    <t xml:space="preserve">psoas_m_i     </t>
  </si>
  <si>
    <t xml:space="preserve">psoas_maj1_via     </t>
  </si>
  <si>
    <t xml:space="preserve">psoas_maj1_i </t>
  </si>
  <si>
    <t xml:space="preserve">psoas_maj2_o    </t>
  </si>
  <si>
    <t xml:space="preserve">psoas_maj2_via     </t>
  </si>
  <si>
    <t>psoas_maj2_i</t>
  </si>
  <si>
    <t xml:space="preserve">psoas_maj3_via  </t>
  </si>
  <si>
    <t xml:space="preserve">psoas_maj3_i   </t>
  </si>
  <si>
    <t xml:space="preserve">quad_f1_o    </t>
  </si>
  <si>
    <t xml:space="preserve">quad_f1_i     </t>
  </si>
  <si>
    <t xml:space="preserve">quad_f2_o   </t>
  </si>
  <si>
    <t xml:space="preserve">quad_f4_o       </t>
  </si>
  <si>
    <t xml:space="preserve">rec_f1_o        </t>
  </si>
  <si>
    <t xml:space="preserve">sart_p_o        </t>
  </si>
  <si>
    <t xml:space="preserve">sart_p_via1       </t>
  </si>
  <si>
    <t xml:space="preserve">sart_p_via2 </t>
  </si>
  <si>
    <t>sart_p_i</t>
  </si>
  <si>
    <t xml:space="preserve">tfl1_o          </t>
  </si>
  <si>
    <t xml:space="preserve">tfl2_o          </t>
  </si>
  <si>
    <t>ABRG003R</t>
  </si>
  <si>
    <t>add_b_m1_i</t>
  </si>
  <si>
    <t>Weight1* (kg)</t>
  </si>
  <si>
    <t>Weight2* (kg)</t>
  </si>
  <si>
    <t>*Weight1 with prosthetic components</t>
  </si>
  <si>
    <t>*Weight2 without prosthetic components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</si>
</sst>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8" fillId="0" borderId="0"/>
  </cellStyleXfs>
  <cellXfs count="59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Border="1"/>
    <xf numFmtId="164" fontId="0" fillId="0" borderId="10" xfId="0" applyNumberFormat="1" applyBorder="1"/>
    <xf numFmtId="0" fontId="0" fillId="0" borderId="10" xfId="0" applyBorder="1"/>
    <xf numFmtId="164" fontId="16" fillId="0" borderId="10" xfId="0" applyNumberFormat="1" applyFont="1" applyBorder="1" applyAlignment="1">
      <alignment horizontal="center" vertical="center"/>
    </xf>
    <xf numFmtId="0" fontId="21" fillId="0" borderId="0" xfId="43"/>
    <xf numFmtId="2" fontId="21" fillId="0" borderId="0" xfId="43" applyNumberFormat="1"/>
    <xf numFmtId="0" fontId="0" fillId="0" borderId="0" xfId="0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164" fontId="0" fillId="0" borderId="0" xfId="0" applyNumberFormat="1"/>
    <xf numFmtId="164" fontId="16" fillId="0" borderId="0" xfId="0" applyNumberFormat="1" applyFont="1"/>
    <xf numFmtId="164" fontId="19" fillId="0" borderId="0" xfId="0" applyNumberFormat="1" applyFont="1" applyBorder="1"/>
    <xf numFmtId="164" fontId="20" fillId="0" borderId="0" xfId="0" applyNumberFormat="1" applyFont="1" applyBorder="1"/>
    <xf numFmtId="0" fontId="0" fillId="0" borderId="0" xfId="0"/>
    <xf numFmtId="164" fontId="0" fillId="0" borderId="0" xfId="0" applyNumberFormat="1"/>
    <xf numFmtId="2" fontId="19" fillId="0" borderId="0" xfId="24" applyNumberFormat="1" applyFont="1" applyFill="1" applyBorder="1"/>
    <xf numFmtId="0" fontId="0" fillId="0" borderId="0" xfId="24" applyFont="1" applyFill="1" applyAlignment="1">
      <alignment horizontal="right"/>
    </xf>
    <xf numFmtId="2" fontId="1" fillId="0" borderId="0" xfId="24" applyNumberFormat="1" applyFont="1" applyFill="1" applyBorder="1"/>
    <xf numFmtId="0" fontId="0" fillId="0" borderId="0" xfId="24" applyFont="1" applyFill="1"/>
    <xf numFmtId="2" fontId="19" fillId="0" borderId="0" xfId="0" applyNumberFormat="1" applyFont="1" applyBorder="1" applyAlignment="1">
      <alignment vertical="center" wrapText="1"/>
    </xf>
    <xf numFmtId="2" fontId="19" fillId="0" borderId="0" xfId="12" applyNumberFormat="1" applyFont="1" applyFill="1" applyBorder="1"/>
    <xf numFmtId="0" fontId="0" fillId="0" borderId="0" xfId="0" applyFill="1"/>
    <xf numFmtId="0" fontId="24" fillId="0" borderId="0" xfId="0" applyFont="1" applyBorder="1" applyAlignment="1">
      <alignment vertical="center" wrapText="1"/>
    </xf>
    <xf numFmtId="0" fontId="0" fillId="0" borderId="0" xfId="0" applyFont="1"/>
    <xf numFmtId="0" fontId="0" fillId="0" borderId="0" xfId="0" applyFont="1"/>
    <xf numFmtId="165" fontId="0" fillId="0" borderId="0" xfId="0" applyNumberFormat="1"/>
    <xf numFmtId="0" fontId="20" fillId="0" borderId="0" xfId="0" applyFont="1"/>
    <xf numFmtId="0" fontId="20" fillId="0" borderId="10" xfId="0" applyFont="1" applyBorder="1"/>
    <xf numFmtId="164" fontId="20" fillId="0" borderId="10" xfId="0" applyNumberFormat="1" applyFont="1" applyBorder="1" applyAlignment="1">
      <alignment horizontal="center" vertical="center"/>
    </xf>
    <xf numFmtId="164" fontId="19" fillId="0" borderId="0" xfId="0" applyNumberFormat="1" applyFont="1"/>
    <xf numFmtId="2" fontId="0" fillId="0" borderId="11" xfId="0" applyNumberFormat="1" applyBorder="1"/>
    <xf numFmtId="164" fontId="0" fillId="0" borderId="11" xfId="0" applyNumberFormat="1" applyBorder="1"/>
    <xf numFmtId="164" fontId="0" fillId="0" borderId="11" xfId="0" applyNumberFormat="1" applyFill="1" applyBorder="1"/>
    <xf numFmtId="1" fontId="0" fillId="0" borderId="0" xfId="0" applyNumberFormat="1"/>
    <xf numFmtId="2" fontId="0" fillId="0" borderId="0" xfId="0" applyNumberFormat="1"/>
    <xf numFmtId="11" fontId="0" fillId="0" borderId="0" xfId="0" applyNumberFormat="1"/>
    <xf numFmtId="2" fontId="1" fillId="0" borderId="0" xfId="24" applyNumberFormat="1" applyFill="1" applyBorder="1"/>
    <xf numFmtId="2" fontId="19" fillId="0" borderId="0" xfId="0" applyNumberFormat="1" applyFont="1" applyFill="1" applyBorder="1" applyAlignment="1">
      <alignment vertical="center" wrapText="1"/>
    </xf>
    <xf numFmtId="2" fontId="0" fillId="0" borderId="0" xfId="0" applyNumberFormat="1" applyFill="1"/>
    <xf numFmtId="2" fontId="24" fillId="0" borderId="0" xfId="0" applyNumberFormat="1" applyFont="1" applyBorder="1" applyAlignment="1">
      <alignment vertical="center" wrapText="1"/>
    </xf>
    <xf numFmtId="0" fontId="20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workbookViewId="0">
      <selection activeCell="H25" sqref="H25"/>
    </sheetView>
  </sheetViews>
  <sheetFormatPr defaultRowHeight="15"/>
  <cols>
    <col min="1" max="1" width="9.140625" style="27"/>
    <col min="2" max="2" width="17.85546875" customWidth="1"/>
    <col min="4" max="4" width="11" bestFit="1" customWidth="1"/>
    <col min="5" max="6" width="14.140625" customWidth="1"/>
    <col min="7" max="8" width="20.42578125" customWidth="1"/>
    <col min="9" max="9" width="29.140625" bestFit="1" customWidth="1"/>
    <col min="10" max="10" width="29" customWidth="1"/>
  </cols>
  <sheetData>
    <row r="1" spans="1:11" s="8" customFormat="1">
      <c r="A1" s="27" t="s">
        <v>65</v>
      </c>
      <c r="B1" s="8" t="s">
        <v>0</v>
      </c>
      <c r="C1" s="8" t="s">
        <v>1</v>
      </c>
      <c r="D1" s="8" t="s">
        <v>87</v>
      </c>
      <c r="E1" s="8" t="s">
        <v>328</v>
      </c>
      <c r="F1" s="8" t="s">
        <v>329</v>
      </c>
      <c r="G1" s="8" t="s">
        <v>2</v>
      </c>
      <c r="H1" s="8" t="s">
        <v>90</v>
      </c>
      <c r="I1" s="8" t="s">
        <v>25</v>
      </c>
      <c r="J1" s="8" t="s">
        <v>174</v>
      </c>
    </row>
    <row r="2" spans="1:11">
      <c r="A2" s="27" t="s">
        <v>177</v>
      </c>
      <c r="B2" s="4" t="s">
        <v>326</v>
      </c>
      <c r="C2" s="5" t="s">
        <v>89</v>
      </c>
      <c r="D2" s="1">
        <v>1.78</v>
      </c>
      <c r="E2" s="3">
        <v>81.2</v>
      </c>
      <c r="F2" s="28">
        <v>69.716999999999999</v>
      </c>
      <c r="G2" s="20">
        <v>27</v>
      </c>
      <c r="H2" s="20">
        <v>434.11798188470607</v>
      </c>
      <c r="I2" s="20">
        <v>247.17117023910777</v>
      </c>
      <c r="J2" s="20" t="s">
        <v>176</v>
      </c>
      <c r="K2" s="8"/>
    </row>
    <row r="4" spans="1:11">
      <c r="A4" s="27" t="s">
        <v>88</v>
      </c>
      <c r="H4" s="47"/>
    </row>
    <row r="5" spans="1:11">
      <c r="A5" s="27" t="s">
        <v>330</v>
      </c>
    </row>
    <row r="6" spans="1:11">
      <c r="A6" s="27" t="s">
        <v>331</v>
      </c>
    </row>
    <row r="8" spans="1:11">
      <c r="A8" s="27" t="s">
        <v>178</v>
      </c>
    </row>
    <row r="9" spans="1:11">
      <c r="A9" s="27" t="s">
        <v>175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7"/>
  <sheetViews>
    <sheetView zoomScale="90" zoomScaleNormal="90" workbookViewId="0">
      <selection activeCell="C25" sqref="C25"/>
    </sheetView>
  </sheetViews>
  <sheetFormatPr defaultRowHeight="15"/>
  <cols>
    <col min="1" max="1" width="52.42578125" customWidth="1"/>
    <col min="2" max="2" width="38.85546875" customWidth="1"/>
    <col min="3" max="3" width="21.42578125" customWidth="1"/>
    <col min="4" max="4" width="19.85546875" customWidth="1"/>
  </cols>
  <sheetData>
    <row r="1" spans="1:5" s="6" customFormat="1">
      <c r="A1" s="40" t="s">
        <v>12</v>
      </c>
      <c r="B1" s="54" t="s">
        <v>7</v>
      </c>
      <c r="C1" s="54"/>
      <c r="D1" s="54"/>
    </row>
    <row r="2" spans="1:5" ht="15.75" thickBot="1">
      <c r="A2" s="41" t="s">
        <v>3</v>
      </c>
      <c r="B2" s="42" t="s">
        <v>4</v>
      </c>
      <c r="C2" s="42" t="s">
        <v>5</v>
      </c>
      <c r="D2" s="42" t="s">
        <v>6</v>
      </c>
    </row>
    <row r="3" spans="1:5" s="7" customFormat="1" ht="15.75" thickTop="1">
      <c r="A3" s="26" t="s">
        <v>8</v>
      </c>
      <c r="B3" s="43"/>
      <c r="C3" s="43"/>
      <c r="D3" s="43"/>
    </row>
    <row r="4" spans="1:5">
      <c r="A4" s="25" t="s">
        <v>26</v>
      </c>
      <c r="B4" s="25">
        <v>30.036999999999999</v>
      </c>
      <c r="C4" s="25">
        <v>-40.98</v>
      </c>
      <c r="D4" s="25">
        <v>125.63</v>
      </c>
    </row>
    <row r="5" spans="1:5">
      <c r="A5" s="25" t="s">
        <v>27</v>
      </c>
      <c r="B5" s="25">
        <v>32.6</v>
      </c>
      <c r="C5" s="25">
        <v>-51.14</v>
      </c>
      <c r="D5" s="25">
        <v>-121.32</v>
      </c>
    </row>
    <row r="6" spans="1:5">
      <c r="A6" s="25" t="s">
        <v>28</v>
      </c>
      <c r="B6" s="25">
        <v>-119.98</v>
      </c>
      <c r="C6" s="25">
        <v>-22.49</v>
      </c>
      <c r="D6" s="25">
        <v>46.43</v>
      </c>
    </row>
    <row r="7" spans="1:5" ht="15.75" thickBot="1">
      <c r="A7" s="21" t="s">
        <v>29</v>
      </c>
      <c r="B7" s="21">
        <v>-115.67</v>
      </c>
      <c r="C7" s="21">
        <v>-26.27</v>
      </c>
      <c r="D7" s="21">
        <v>-46.77</v>
      </c>
    </row>
    <row r="8" spans="1:5" ht="15.75" thickTop="1">
      <c r="A8" s="26" t="s">
        <v>9</v>
      </c>
      <c r="B8" s="25"/>
      <c r="C8" s="25"/>
      <c r="D8" s="25"/>
    </row>
    <row r="9" spans="1:5">
      <c r="A9" s="25" t="s">
        <v>92</v>
      </c>
      <c r="B9" s="25">
        <v>-60.8</v>
      </c>
      <c r="C9" s="25">
        <v>-664.68</v>
      </c>
      <c r="D9" s="25">
        <v>175.92</v>
      </c>
      <c r="E9" s="27" t="s">
        <v>91</v>
      </c>
    </row>
    <row r="10" spans="1:5" s="7" customFormat="1" ht="15.75" thickBot="1">
      <c r="A10" s="21" t="s">
        <v>93</v>
      </c>
      <c r="B10" s="21">
        <v>-65.64</v>
      </c>
      <c r="C10" s="21">
        <v>-667.58</v>
      </c>
      <c r="D10" s="21">
        <v>81.06</v>
      </c>
      <c r="E10" s="27" t="s">
        <v>91</v>
      </c>
    </row>
    <row r="11" spans="1:5" ht="15.75" thickTop="1">
      <c r="A11" s="26" t="s">
        <v>10</v>
      </c>
      <c r="B11" s="25"/>
      <c r="C11" s="25"/>
      <c r="D11" s="25"/>
      <c r="E11" s="27"/>
    </row>
    <row r="12" spans="1:5">
      <c r="A12" s="25" t="s">
        <v>94</v>
      </c>
      <c r="B12" s="25">
        <v>-90.77</v>
      </c>
      <c r="C12" s="25">
        <v>-1024.45</v>
      </c>
      <c r="D12" s="25">
        <v>180.43</v>
      </c>
      <c r="E12" s="27" t="s">
        <v>91</v>
      </c>
    </row>
    <row r="13" spans="1:5" ht="15.75" thickBot="1">
      <c r="A13" s="21" t="s">
        <v>95</v>
      </c>
      <c r="B13" s="21">
        <v>-77.56</v>
      </c>
      <c r="C13" s="21">
        <v>-1031.25</v>
      </c>
      <c r="D13" s="21">
        <v>88.97</v>
      </c>
      <c r="E13" s="27" t="s">
        <v>91</v>
      </c>
    </row>
    <row r="14" spans="1:5" s="7" customFormat="1" ht="15.75" thickTop="1">
      <c r="A14" s="26" t="s">
        <v>11</v>
      </c>
      <c r="B14" s="25"/>
      <c r="C14" s="25"/>
      <c r="D14" s="25"/>
    </row>
    <row r="15" spans="1:5" ht="15.75" thickBot="1">
      <c r="A15" s="21" t="s">
        <v>96</v>
      </c>
      <c r="B15" s="21">
        <v>78.13</v>
      </c>
      <c r="C15" s="21">
        <v>-1059.8</v>
      </c>
      <c r="D15" s="21">
        <v>122.27</v>
      </c>
      <c r="E15" s="27" t="s">
        <v>91</v>
      </c>
    </row>
    <row r="16" spans="1:5" ht="15.75" thickTop="1">
      <c r="B16" s="25"/>
      <c r="C16" s="25"/>
      <c r="D16" s="25"/>
    </row>
    <row r="17" spans="1:4">
      <c r="B17" s="25"/>
      <c r="C17" s="25"/>
      <c r="D17" s="25"/>
    </row>
    <row r="18" spans="1:4">
      <c r="B18" s="25"/>
      <c r="C18" s="25"/>
      <c r="D18" s="25"/>
    </row>
    <row r="19" spans="1:4">
      <c r="B19" s="25"/>
      <c r="C19" s="25"/>
      <c r="D19" s="25"/>
    </row>
    <row r="20" spans="1:4" s="17" customFormat="1">
      <c r="A20"/>
      <c r="B20" s="25"/>
      <c r="C20" s="25"/>
      <c r="D20" s="25"/>
    </row>
    <row r="21" spans="1:4" s="7" customFormat="1">
      <c r="A21"/>
      <c r="B21" s="25"/>
      <c r="C21" s="25"/>
      <c r="D21" s="25"/>
    </row>
    <row r="22" spans="1:4">
      <c r="B22" s="25"/>
      <c r="C22" s="25"/>
      <c r="D22" s="25"/>
    </row>
    <row r="23" spans="1:4">
      <c r="B23" s="25"/>
      <c r="C23" s="25"/>
      <c r="D23" s="25"/>
    </row>
    <row r="24" spans="1:4">
      <c r="B24" s="25"/>
      <c r="C24" s="25"/>
      <c r="D24" s="25"/>
    </row>
    <row r="25" spans="1:4">
      <c r="B25" s="18"/>
      <c r="C25" s="18"/>
      <c r="D25" s="18"/>
    </row>
    <row r="26" spans="1:4">
      <c r="B26" s="18"/>
      <c r="C26" s="18"/>
      <c r="D26" s="18"/>
    </row>
    <row r="27" spans="1:4">
      <c r="B27" s="18"/>
      <c r="C27" s="18"/>
      <c r="D27" s="18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7"/>
  <sheetViews>
    <sheetView workbookViewId="0">
      <selection activeCell="E2" sqref="E2"/>
    </sheetView>
  </sheetViews>
  <sheetFormatPr defaultRowHeight="15"/>
  <cols>
    <col min="1" max="1" width="15.7109375" customWidth="1"/>
    <col min="2" max="2" width="13.7109375" customWidth="1"/>
    <col min="3" max="3" width="19.28515625" customWidth="1"/>
    <col min="4" max="4" width="11.7109375" customWidth="1"/>
  </cols>
  <sheetData>
    <row r="1" spans="1:11">
      <c r="A1" s="24" t="s">
        <v>13</v>
      </c>
      <c r="B1" s="55" t="s">
        <v>14</v>
      </c>
      <c r="C1" s="55"/>
      <c r="D1" s="55"/>
    </row>
    <row r="2" spans="1:11" ht="15.75" thickBot="1">
      <c r="A2" s="22" t="s">
        <v>18</v>
      </c>
      <c r="B2" s="12" t="s">
        <v>4</v>
      </c>
      <c r="C2" s="12" t="s">
        <v>5</v>
      </c>
      <c r="D2" s="12" t="s">
        <v>6</v>
      </c>
      <c r="E2" s="12"/>
    </row>
    <row r="3" spans="1:11" ht="15.75" thickTop="1">
      <c r="A3" s="9" t="s">
        <v>15</v>
      </c>
      <c r="B3" s="9">
        <v>-29.65</v>
      </c>
      <c r="C3" s="9">
        <v>-116.5</v>
      </c>
      <c r="D3" s="9">
        <v>90.37</v>
      </c>
      <c r="E3" s="9"/>
    </row>
    <row r="4" spans="1:11">
      <c r="A4" s="9" t="s">
        <v>16</v>
      </c>
      <c r="B4" s="9">
        <v>-63.22</v>
      </c>
      <c r="C4" s="9">
        <v>-666.12800000000004</v>
      </c>
      <c r="D4" s="28">
        <v>128.49100000000001</v>
      </c>
      <c r="E4" s="9"/>
      <c r="F4" s="27" t="s">
        <v>97</v>
      </c>
    </row>
    <row r="5" spans="1:11" ht="15.75" thickBot="1">
      <c r="A5" s="10" t="s">
        <v>17</v>
      </c>
      <c r="B5" s="10">
        <v>-84.169600000000003</v>
      </c>
      <c r="C5" s="10">
        <v>-1027.8499999999999</v>
      </c>
      <c r="D5" s="10">
        <v>134.70099999999999</v>
      </c>
      <c r="E5" s="10"/>
      <c r="F5" s="27" t="s">
        <v>98</v>
      </c>
    </row>
    <row r="6" spans="1:11" ht="15.75" thickTop="1">
      <c r="A6" s="23"/>
      <c r="B6" s="23"/>
      <c r="C6" s="23"/>
      <c r="D6" s="23"/>
    </row>
    <row r="7" spans="1:11">
      <c r="D7" s="9"/>
    </row>
    <row r="8" spans="1:11">
      <c r="B8" s="28"/>
      <c r="C8" s="28"/>
      <c r="D8" s="28"/>
    </row>
    <row r="9" spans="1:11">
      <c r="C9" s="9"/>
    </row>
    <row r="10" spans="1:11">
      <c r="B10" s="28"/>
      <c r="C10" s="28"/>
      <c r="D10" s="28"/>
    </row>
    <row r="11" spans="1:11">
      <c r="B11" s="28"/>
      <c r="C11" s="28"/>
      <c r="D11" s="28"/>
    </row>
    <row r="12" spans="1:11">
      <c r="B12" s="28"/>
      <c r="C12" s="28"/>
      <c r="D12" s="28"/>
    </row>
    <row r="16" spans="1:11" ht="15.75" thickBot="1">
      <c r="B16" s="28"/>
      <c r="C16" s="28"/>
      <c r="D16" s="28"/>
      <c r="K16" s="12"/>
    </row>
    <row r="17" ht="15.75" thickTop="1"/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"/>
  <sheetViews>
    <sheetView topLeftCell="C1" workbookViewId="0">
      <selection activeCell="J1" sqref="J1:J2"/>
    </sheetView>
  </sheetViews>
  <sheetFormatPr defaultColWidth="9.140625" defaultRowHeight="15"/>
  <cols>
    <col min="1" max="1" width="28.5703125" style="15" customWidth="1"/>
    <col min="2" max="2" width="23" style="17" customWidth="1"/>
    <col min="3" max="3" width="16.5703125" style="15" customWidth="1"/>
    <col min="4" max="4" width="15" style="17" customWidth="1"/>
    <col min="5" max="7" width="14.5703125" style="17" customWidth="1"/>
    <col min="8" max="8" width="11.7109375" style="15" customWidth="1"/>
    <col min="9" max="9" width="14.42578125" style="15" customWidth="1"/>
    <col min="10" max="10" width="21.28515625" style="15" customWidth="1"/>
    <col min="11" max="16384" width="9.140625" style="15"/>
  </cols>
  <sheetData>
    <row r="1" spans="1:10">
      <c r="A1" s="2" t="s">
        <v>19</v>
      </c>
      <c r="B1" s="57" t="s">
        <v>20</v>
      </c>
      <c r="C1" s="56" t="s">
        <v>23</v>
      </c>
      <c r="D1" s="56"/>
      <c r="E1" s="56"/>
      <c r="F1" s="56" t="s">
        <v>24</v>
      </c>
      <c r="G1" s="56"/>
      <c r="H1" s="56"/>
      <c r="I1" s="57" t="s">
        <v>22</v>
      </c>
      <c r="J1" s="57"/>
    </row>
    <row r="2" spans="1:10" ht="15.75" thickBot="1">
      <c r="A2" s="11"/>
      <c r="B2" s="58"/>
      <c r="C2" s="12" t="s">
        <v>4</v>
      </c>
      <c r="D2" s="12" t="s">
        <v>5</v>
      </c>
      <c r="E2" s="12" t="s">
        <v>6</v>
      </c>
      <c r="F2" s="12" t="s">
        <v>4</v>
      </c>
      <c r="G2" s="12" t="s">
        <v>5</v>
      </c>
      <c r="H2" s="12" t="s">
        <v>6</v>
      </c>
      <c r="I2" s="58"/>
      <c r="J2" s="58"/>
    </row>
    <row r="3" spans="1:10" ht="16.5" thickTop="1" thickBot="1">
      <c r="A3" s="44" t="s">
        <v>21</v>
      </c>
      <c r="B3" s="44" t="s">
        <v>8</v>
      </c>
      <c r="C3" s="45">
        <v>-34.300899999999999</v>
      </c>
      <c r="D3" s="45">
        <v>-122.76</v>
      </c>
      <c r="E3" s="45">
        <v>90.106949999999998</v>
      </c>
      <c r="F3" s="44">
        <v>-0.43440000000000001</v>
      </c>
      <c r="G3" s="44">
        <v>0.19689999999999999</v>
      </c>
      <c r="H3" s="44">
        <v>0.87890000000000001</v>
      </c>
      <c r="I3" s="46">
        <v>22</v>
      </c>
      <c r="J3" s="45"/>
    </row>
    <row r="4" spans="1:10" ht="15.75" thickTop="1">
      <c r="A4" s="16"/>
      <c r="B4" s="18"/>
      <c r="C4" s="9"/>
      <c r="D4" s="9"/>
      <c r="E4" s="9"/>
    </row>
    <row r="5" spans="1:10">
      <c r="A5" s="16"/>
      <c r="B5" s="18"/>
      <c r="C5" s="9"/>
      <c r="D5" s="9"/>
      <c r="E5" s="9"/>
      <c r="F5" s="9"/>
      <c r="G5" s="9"/>
      <c r="H5" s="9"/>
    </row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42"/>
  <sheetViews>
    <sheetView zoomScaleNormal="100" workbookViewId="0">
      <selection activeCell="D26" sqref="D26"/>
    </sheetView>
  </sheetViews>
  <sheetFormatPr defaultRowHeight="15"/>
  <cols>
    <col min="2" max="2" width="41.28515625" customWidth="1"/>
    <col min="3" max="3" width="24.5703125" customWidth="1"/>
    <col min="4" max="4" width="19.28515625" style="35" customWidth="1"/>
    <col min="5" max="5" width="20.7109375" style="35" customWidth="1"/>
    <col min="6" max="6" width="16.42578125" style="35" customWidth="1"/>
    <col min="7" max="7" width="18.28515625" style="35" bestFit="1" customWidth="1"/>
  </cols>
  <sheetData>
    <row r="1" spans="1:10" ht="17.25">
      <c r="A1" s="37"/>
      <c r="B1" s="37" t="s">
        <v>66</v>
      </c>
      <c r="C1" t="s">
        <v>84</v>
      </c>
      <c r="D1" s="35" t="s">
        <v>85</v>
      </c>
      <c r="E1" s="38" t="s">
        <v>83</v>
      </c>
      <c r="F1" s="32" t="s">
        <v>81</v>
      </c>
      <c r="G1" s="32" t="s">
        <v>82</v>
      </c>
      <c r="H1" s="30" t="s">
        <v>105</v>
      </c>
    </row>
    <row r="2" spans="1:10">
      <c r="A2" s="37">
        <v>1</v>
      </c>
      <c r="B2" s="36" t="s">
        <v>67</v>
      </c>
      <c r="C2" s="51">
        <v>143.02097000000001</v>
      </c>
      <c r="D2" s="53">
        <v>192.26390000000001</v>
      </c>
      <c r="E2" s="53">
        <v>11.72347323450313</v>
      </c>
      <c r="F2" s="50">
        <v>0.68</v>
      </c>
      <c r="G2" s="50">
        <v>6.1</v>
      </c>
      <c r="H2" s="27">
        <v>2.91</v>
      </c>
      <c r="J2" s="48"/>
    </row>
    <row r="3" spans="1:10">
      <c r="A3" s="37">
        <v>2</v>
      </c>
      <c r="B3" s="36" t="s">
        <v>68</v>
      </c>
      <c r="C3" s="51">
        <v>211.92057</v>
      </c>
      <c r="D3" s="33">
        <v>256.5333</v>
      </c>
      <c r="E3" s="33">
        <v>18.216872594525835</v>
      </c>
      <c r="F3" s="50">
        <v>0.5</v>
      </c>
      <c r="G3" s="50">
        <v>7.1</v>
      </c>
      <c r="H3" s="27">
        <v>3</v>
      </c>
      <c r="J3" s="48"/>
    </row>
    <row r="4" spans="1:10">
      <c r="A4" s="37">
        <v>3</v>
      </c>
      <c r="B4" s="36" t="s">
        <v>69</v>
      </c>
      <c r="C4" s="51">
        <v>550.35431999999992</v>
      </c>
      <c r="D4" s="34">
        <v>381.18110000000001</v>
      </c>
      <c r="E4" s="34">
        <v>28.935919053670304</v>
      </c>
      <c r="F4" s="50">
        <v>0.39</v>
      </c>
      <c r="G4" s="50">
        <v>15.5</v>
      </c>
      <c r="H4" s="27">
        <v>2.19</v>
      </c>
      <c r="J4" s="48"/>
    </row>
    <row r="5" spans="1:10">
      <c r="A5" s="37">
        <v>4</v>
      </c>
      <c r="B5" s="36" t="s">
        <v>80</v>
      </c>
      <c r="C5" s="51">
        <v>217.68145000000001</v>
      </c>
      <c r="D5" s="34">
        <v>327.43619999999999</v>
      </c>
      <c r="E5" s="34">
        <v>20.243173641070626</v>
      </c>
      <c r="F5" s="50">
        <v>0.28000000000000003</v>
      </c>
      <c r="G5" s="50">
        <v>11.6</v>
      </c>
      <c r="H5" s="27">
        <v>2.35</v>
      </c>
      <c r="J5" s="48"/>
    </row>
    <row r="6" spans="1:10">
      <c r="A6" s="37">
        <v>5</v>
      </c>
      <c r="B6" s="36" t="s">
        <v>99</v>
      </c>
      <c r="C6" s="51">
        <v>1.5406600000000001</v>
      </c>
      <c r="D6" s="34">
        <v>68.093699999999998</v>
      </c>
      <c r="E6" s="34">
        <v>0.22625587976567588</v>
      </c>
      <c r="F6" s="50">
        <v>1</v>
      </c>
      <c r="G6" s="50">
        <v>0</v>
      </c>
      <c r="H6" s="27">
        <v>2.7</v>
      </c>
      <c r="J6" s="48"/>
    </row>
    <row r="7" spans="1:10">
      <c r="A7" s="37">
        <v>6</v>
      </c>
      <c r="B7" s="36" t="s">
        <v>100</v>
      </c>
      <c r="C7" s="52">
        <f>1174089.43/1000</f>
        <v>1174.08943</v>
      </c>
      <c r="D7" s="34">
        <v>277.7869</v>
      </c>
      <c r="E7" s="34">
        <v>60.908604493281075</v>
      </c>
      <c r="F7" s="50">
        <v>0.62</v>
      </c>
      <c r="G7" s="50">
        <v>21.9</v>
      </c>
      <c r="H7" s="27">
        <v>2.6</v>
      </c>
      <c r="J7" s="48"/>
    </row>
    <row r="8" spans="1:10">
      <c r="A8" s="37">
        <v>7</v>
      </c>
      <c r="B8" s="36" t="s">
        <v>101</v>
      </c>
      <c r="C8" s="52">
        <f>488771.59/1000</f>
        <v>488.77159</v>
      </c>
      <c r="D8" s="48">
        <v>195.40620000000001</v>
      </c>
      <c r="E8" s="48">
        <v>56.286078817969965</v>
      </c>
      <c r="F8" s="50">
        <v>0.37</v>
      </c>
      <c r="G8" s="50">
        <v>20.5</v>
      </c>
      <c r="H8" s="27">
        <v>2.4</v>
      </c>
      <c r="J8" s="48"/>
    </row>
    <row r="9" spans="1:10">
      <c r="A9" s="37">
        <v>8</v>
      </c>
      <c r="B9" s="36" t="s">
        <v>102</v>
      </c>
      <c r="C9" s="52">
        <f>165930.48/1000</f>
        <v>165.93048000000002</v>
      </c>
      <c r="D9" s="48">
        <v>122.7454</v>
      </c>
      <c r="E9" s="48">
        <v>13.518264635579014</v>
      </c>
      <c r="F9" s="50">
        <v>1</v>
      </c>
      <c r="G9" s="50">
        <v>0</v>
      </c>
      <c r="H9" s="27">
        <v>2.7</v>
      </c>
      <c r="J9" s="48"/>
    </row>
    <row r="10" spans="1:10">
      <c r="A10" s="37">
        <v>9</v>
      </c>
      <c r="B10" s="36" t="s">
        <v>70</v>
      </c>
      <c r="C10" s="52">
        <f>78541.79/1000</f>
        <v>78.541789999999992</v>
      </c>
      <c r="D10" s="48">
        <v>252.02849999999998</v>
      </c>
      <c r="E10" s="48">
        <v>4.6853529826050302</v>
      </c>
      <c r="F10" s="50">
        <v>0.79</v>
      </c>
      <c r="G10" s="50">
        <v>8.1999999999999993</v>
      </c>
      <c r="H10" s="27">
        <v>3.24</v>
      </c>
      <c r="J10" s="48"/>
    </row>
    <row r="11" spans="1:10">
      <c r="A11" s="37">
        <v>10</v>
      </c>
      <c r="B11" s="36" t="s">
        <v>79</v>
      </c>
      <c r="C11" s="52">
        <f>311632.39/1000</f>
        <v>311.63238999999999</v>
      </c>
      <c r="D11" s="48">
        <v>282.77719999999999</v>
      </c>
      <c r="E11" s="48">
        <v>21.329672142025423</v>
      </c>
      <c r="F11" s="50">
        <v>0.56000000000000005</v>
      </c>
      <c r="G11" s="50">
        <v>14.3</v>
      </c>
      <c r="H11" s="27">
        <v>3.02</v>
      </c>
      <c r="J11" s="48"/>
    </row>
    <row r="12" spans="1:10">
      <c r="A12" s="37">
        <v>11</v>
      </c>
      <c r="B12" s="36" t="s">
        <v>71</v>
      </c>
      <c r="C12" s="52">
        <f>61306.31/1000</f>
        <v>61.306309999999996</v>
      </c>
      <c r="D12" s="48">
        <v>110.1246</v>
      </c>
      <c r="E12" s="48">
        <v>5.5669950220023496</v>
      </c>
      <c r="F12" s="50">
        <v>1</v>
      </c>
      <c r="G12" s="50">
        <v>0</v>
      </c>
      <c r="H12" s="27">
        <v>2.7</v>
      </c>
      <c r="J12" s="48"/>
    </row>
    <row r="13" spans="1:10">
      <c r="A13" s="37">
        <v>12</v>
      </c>
      <c r="B13" s="36" t="s">
        <v>72</v>
      </c>
      <c r="C13" s="52">
        <f>110293.61/1000</f>
        <v>110.29361</v>
      </c>
      <c r="D13" s="48">
        <v>145.1397</v>
      </c>
      <c r="E13" s="48">
        <v>7.5991344890474481</v>
      </c>
      <c r="F13" s="34">
        <v>1</v>
      </c>
      <c r="G13" s="34">
        <v>0</v>
      </c>
      <c r="H13" s="27">
        <v>2.7</v>
      </c>
      <c r="J13" s="48"/>
    </row>
    <row r="14" spans="1:10">
      <c r="A14" s="37">
        <v>13</v>
      </c>
      <c r="B14" s="36" t="s">
        <v>73</v>
      </c>
      <c r="C14" s="52">
        <f>89962.87/1000</f>
        <v>89.962869999999995</v>
      </c>
      <c r="D14" s="48">
        <v>132.11770000000001</v>
      </c>
      <c r="E14" s="48">
        <v>6.8092973159538799</v>
      </c>
      <c r="F14" s="34">
        <v>1</v>
      </c>
      <c r="G14" s="34">
        <v>0</v>
      </c>
      <c r="H14" s="27">
        <v>2.7</v>
      </c>
      <c r="J14" s="48"/>
    </row>
    <row r="15" spans="1:10">
      <c r="A15" s="37">
        <v>14</v>
      </c>
      <c r="B15" s="36" t="s">
        <v>74</v>
      </c>
      <c r="C15" s="52">
        <f>66456.95/1000</f>
        <v>66.456949999999992</v>
      </c>
      <c r="D15" s="48">
        <v>125.40019999999998</v>
      </c>
      <c r="E15" s="48">
        <v>5.2995888363814414</v>
      </c>
      <c r="F15" s="50">
        <v>1</v>
      </c>
      <c r="G15" s="50">
        <v>0</v>
      </c>
      <c r="H15" s="27">
        <v>2.7</v>
      </c>
      <c r="J15" s="48"/>
    </row>
    <row r="16" spans="1:10">
      <c r="A16" s="37">
        <v>15</v>
      </c>
      <c r="B16" s="36" t="s">
        <v>75</v>
      </c>
      <c r="E16" s="52">
        <v>1.1000000000000001</v>
      </c>
      <c r="F16" s="50"/>
      <c r="G16" s="50"/>
      <c r="H16" s="27"/>
      <c r="J16" s="48"/>
    </row>
    <row r="17" spans="1:10">
      <c r="A17" s="37">
        <v>16</v>
      </c>
      <c r="B17" s="36" t="s">
        <v>173</v>
      </c>
      <c r="C17" s="52">
        <f>244130.13/1000</f>
        <v>244.13013000000001</v>
      </c>
      <c r="D17" s="48">
        <v>257.31509999999997</v>
      </c>
      <c r="E17" s="48">
        <v>21.483630986434765</v>
      </c>
      <c r="F17" s="50">
        <v>0.5</v>
      </c>
      <c r="G17" s="50">
        <v>10.6</v>
      </c>
      <c r="H17" s="27">
        <v>3.11</v>
      </c>
      <c r="J17" s="48"/>
    </row>
    <row r="18" spans="1:10">
      <c r="A18" s="37">
        <v>17</v>
      </c>
      <c r="B18" s="36" t="s">
        <v>76</v>
      </c>
      <c r="C18" s="52">
        <f>43810.21/1000</f>
        <v>43.810209999999998</v>
      </c>
      <c r="D18" s="48">
        <v>87.723799999999997</v>
      </c>
      <c r="E18" s="48">
        <v>4.9941076423957931</v>
      </c>
      <c r="F18" s="50">
        <v>1</v>
      </c>
      <c r="G18" s="50">
        <v>0</v>
      </c>
      <c r="H18" s="27">
        <v>2.7</v>
      </c>
      <c r="J18" s="48"/>
    </row>
    <row r="19" spans="1:10">
      <c r="A19" s="37">
        <v>18</v>
      </c>
      <c r="B19" s="36" t="s">
        <v>103</v>
      </c>
      <c r="C19" s="52">
        <f>185737.86/1000</f>
        <v>185.73785999999998</v>
      </c>
      <c r="D19" s="48">
        <v>313.5514</v>
      </c>
      <c r="E19" s="48">
        <v>24.542364607066933</v>
      </c>
      <c r="F19" s="50">
        <v>0.21</v>
      </c>
      <c r="G19" s="50">
        <v>13.9</v>
      </c>
      <c r="H19" s="27">
        <v>2.42</v>
      </c>
      <c r="J19" s="48"/>
    </row>
    <row r="20" spans="1:10">
      <c r="A20" s="37">
        <v>19</v>
      </c>
      <c r="B20" s="36" t="s">
        <v>77</v>
      </c>
      <c r="C20" s="52">
        <f>186399.39/1000</f>
        <v>186.39939000000001</v>
      </c>
      <c r="D20" s="48">
        <v>494.42469999999997</v>
      </c>
      <c r="E20" s="48">
        <v>4.8237705946902834</v>
      </c>
      <c r="F20" s="34">
        <v>0.9</v>
      </c>
      <c r="G20" s="34">
        <v>1.3</v>
      </c>
      <c r="H20" s="27">
        <v>3.11</v>
      </c>
      <c r="J20" s="48"/>
    </row>
    <row r="21" spans="1:10">
      <c r="A21" s="37">
        <v>20</v>
      </c>
      <c r="B21" s="36" t="s">
        <v>104</v>
      </c>
      <c r="C21" s="52">
        <f>317768.52/1000</f>
        <v>317.76852000000002</v>
      </c>
      <c r="D21" s="48">
        <v>324.59399999999999</v>
      </c>
      <c r="E21" s="48">
        <v>38.069384204382722</v>
      </c>
      <c r="F21" s="29">
        <v>0.24</v>
      </c>
      <c r="G21" s="29">
        <v>15.1</v>
      </c>
      <c r="H21" s="50">
        <v>2.61</v>
      </c>
      <c r="I21" s="31"/>
      <c r="J21" s="48"/>
    </row>
    <row r="22" spans="1:10">
      <c r="A22" s="37">
        <v>21</v>
      </c>
      <c r="B22" s="36" t="s">
        <v>78</v>
      </c>
      <c r="C22" s="52">
        <f>107757.2/1000</f>
        <v>107.7572</v>
      </c>
      <c r="D22" s="48">
        <v>182.89060000000001</v>
      </c>
      <c r="E22" s="48">
        <v>5.8918938425484955</v>
      </c>
      <c r="F22" s="34">
        <v>1</v>
      </c>
      <c r="G22" s="34">
        <v>0</v>
      </c>
      <c r="H22" s="27">
        <v>2.7</v>
      </c>
      <c r="J22" s="48"/>
    </row>
    <row r="23" spans="1:10">
      <c r="A23" s="37"/>
      <c r="B23" s="36"/>
      <c r="C23" s="33"/>
      <c r="D23" s="29"/>
      <c r="E23" s="29"/>
      <c r="F23" s="29"/>
      <c r="G23" s="29"/>
    </row>
    <row r="24" spans="1:10">
      <c r="A24" s="37"/>
      <c r="B24" s="36"/>
      <c r="C24" s="33"/>
      <c r="D24" s="29"/>
      <c r="E24" s="29"/>
      <c r="F24" s="29"/>
      <c r="G24" s="29"/>
    </row>
    <row r="25" spans="1:10">
      <c r="A25" s="37"/>
      <c r="B25" s="36"/>
      <c r="C25" s="33"/>
      <c r="D25" s="34"/>
      <c r="E25" s="34"/>
      <c r="F25" s="34"/>
      <c r="G25" s="34"/>
    </row>
    <row r="26" spans="1:10">
      <c r="A26" s="37"/>
      <c r="B26" s="36"/>
      <c r="C26" s="33"/>
      <c r="D26" s="34"/>
      <c r="E26" s="34"/>
      <c r="F26" s="34"/>
      <c r="G26" s="34"/>
    </row>
    <row r="27" spans="1:10">
      <c r="A27" s="37"/>
      <c r="B27" s="36"/>
      <c r="C27" s="33"/>
      <c r="D27" s="34"/>
      <c r="E27" s="34"/>
      <c r="F27" s="34"/>
      <c r="G27" s="34"/>
    </row>
    <row r="28" spans="1:10">
      <c r="A28" s="37"/>
      <c r="C28" s="33"/>
      <c r="D28" s="34"/>
      <c r="E28" s="34"/>
      <c r="F28" s="34"/>
      <c r="G28" s="34"/>
    </row>
    <row r="29" spans="1:10">
      <c r="A29" s="37"/>
      <c r="C29" s="33"/>
      <c r="D29" s="34"/>
      <c r="E29" s="34"/>
      <c r="F29" s="34"/>
      <c r="G29" s="34"/>
    </row>
    <row r="30" spans="1:10">
      <c r="A30" s="37"/>
      <c r="C30" s="33"/>
      <c r="D30" s="29"/>
      <c r="E30" s="29"/>
      <c r="F30" s="29"/>
      <c r="G30" s="29"/>
    </row>
    <row r="31" spans="1:10">
      <c r="A31" s="37"/>
      <c r="C31" s="33"/>
      <c r="D31" s="34"/>
      <c r="E31" s="34"/>
      <c r="F31" s="34"/>
      <c r="G31" s="34"/>
    </row>
    <row r="32" spans="1:10">
      <c r="A32" s="37"/>
      <c r="C32" s="33"/>
      <c r="D32" s="29"/>
      <c r="E32" s="29"/>
      <c r="F32" s="29"/>
      <c r="G32" s="29"/>
    </row>
    <row r="33" spans="1:7">
      <c r="A33" s="37"/>
      <c r="C33" s="33"/>
      <c r="D33" s="29"/>
      <c r="E33" s="29"/>
      <c r="F33" s="29"/>
      <c r="G33" s="29"/>
    </row>
    <row r="34" spans="1:7">
      <c r="A34" s="37"/>
      <c r="C34" s="33"/>
      <c r="D34" s="29"/>
      <c r="E34" s="29"/>
      <c r="F34" s="29"/>
      <c r="G34" s="29"/>
    </row>
    <row r="35" spans="1:7">
      <c r="A35" s="37"/>
      <c r="C35" s="33"/>
      <c r="D35" s="29"/>
      <c r="E35" s="29"/>
      <c r="F35" s="29"/>
      <c r="G35" s="29"/>
    </row>
    <row r="36" spans="1:7">
      <c r="A36" s="37"/>
      <c r="C36" s="33"/>
      <c r="D36" s="29"/>
      <c r="E36" s="29"/>
      <c r="F36" s="29"/>
      <c r="G36" s="29"/>
    </row>
    <row r="37" spans="1:7">
      <c r="A37" s="37"/>
      <c r="C37" s="33"/>
      <c r="D37" s="34"/>
      <c r="E37" s="34"/>
      <c r="F37" s="34"/>
      <c r="G37" s="34"/>
    </row>
    <row r="38" spans="1:7">
      <c r="A38" s="37"/>
      <c r="C38" s="33"/>
      <c r="D38" s="29"/>
      <c r="E38" s="29"/>
      <c r="F38" s="29"/>
      <c r="G38" s="29"/>
    </row>
    <row r="39" spans="1:7">
      <c r="A39" s="37"/>
      <c r="C39" s="33"/>
      <c r="D39" s="29"/>
      <c r="E39" s="29"/>
      <c r="F39" s="29"/>
      <c r="G39" s="29"/>
    </row>
    <row r="40" spans="1:7">
      <c r="A40" s="37"/>
      <c r="C40" s="33"/>
      <c r="D40" s="29"/>
      <c r="E40" s="29"/>
      <c r="F40" s="29"/>
      <c r="G40" s="29"/>
    </row>
    <row r="41" spans="1:7">
      <c r="A41" s="37"/>
      <c r="C41" s="33"/>
      <c r="D41" s="29"/>
      <c r="E41" s="29"/>
      <c r="F41" s="29"/>
      <c r="G41" s="29"/>
    </row>
    <row r="42" spans="1:7">
      <c r="A42" s="37"/>
      <c r="C42" s="33"/>
      <c r="D42" s="29"/>
      <c r="E42" s="29"/>
      <c r="F42" s="29"/>
      <c r="G42" s="2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64"/>
  <sheetViews>
    <sheetView topLeftCell="B1" workbookViewId="0">
      <selection activeCell="G19" sqref="G19"/>
    </sheetView>
  </sheetViews>
  <sheetFormatPr defaultRowHeight="15"/>
  <cols>
    <col min="1" max="1" width="33" customWidth="1"/>
    <col min="2" max="2" width="30.42578125" customWidth="1"/>
    <col min="3" max="3" width="11" bestFit="1" customWidth="1"/>
  </cols>
  <sheetData>
    <row r="1" spans="1:5" s="19" customFormat="1">
      <c r="A1" s="19" t="s">
        <v>64</v>
      </c>
      <c r="B1" s="19" t="s">
        <v>63</v>
      </c>
      <c r="C1" s="19" t="s">
        <v>86</v>
      </c>
    </row>
    <row r="2" spans="1:5">
      <c r="A2" s="13">
        <v>1</v>
      </c>
      <c r="B2" s="14" t="s">
        <v>30</v>
      </c>
      <c r="C2" s="48">
        <v>2.1213899999999999</v>
      </c>
    </row>
    <row r="3" spans="1:5">
      <c r="A3" s="13">
        <v>2</v>
      </c>
      <c r="B3" s="14" t="s">
        <v>30</v>
      </c>
      <c r="C3" s="48">
        <v>2.1213899999999999</v>
      </c>
      <c r="D3" s="27"/>
      <c r="E3" s="27"/>
    </row>
    <row r="4" spans="1:5">
      <c r="A4" s="13">
        <v>3</v>
      </c>
      <c r="B4" s="14" t="s">
        <v>31</v>
      </c>
      <c r="C4" s="48">
        <v>1.95391</v>
      </c>
      <c r="D4" s="27"/>
      <c r="E4" s="27"/>
    </row>
    <row r="5" spans="1:5">
      <c r="A5" s="13">
        <v>4</v>
      </c>
      <c r="B5" s="14" t="s">
        <v>31</v>
      </c>
      <c r="C5" s="48">
        <v>1.95391</v>
      </c>
      <c r="D5" s="27"/>
      <c r="E5" s="27"/>
    </row>
    <row r="6" spans="1:5">
      <c r="A6" s="13">
        <v>5</v>
      </c>
      <c r="B6" s="14" t="s">
        <v>32</v>
      </c>
      <c r="C6" s="48">
        <v>1.78643</v>
      </c>
      <c r="D6" s="27"/>
      <c r="E6" s="27"/>
    </row>
    <row r="7" spans="1:5">
      <c r="A7" s="13">
        <v>6</v>
      </c>
      <c r="B7" s="14" t="s">
        <v>32</v>
      </c>
      <c r="C7" s="48">
        <v>1.78643</v>
      </c>
      <c r="D7" s="27"/>
      <c r="E7" s="27"/>
    </row>
    <row r="8" spans="1:5">
      <c r="A8" s="13">
        <v>7</v>
      </c>
      <c r="B8" s="14" t="s">
        <v>33</v>
      </c>
      <c r="C8" s="48">
        <v>3.0361500000000001</v>
      </c>
      <c r="D8" s="27"/>
      <c r="E8" s="27"/>
    </row>
    <row r="9" spans="1:5">
      <c r="A9" s="13">
        <v>8</v>
      </c>
      <c r="B9" s="14" t="s">
        <v>33</v>
      </c>
      <c r="C9" s="48">
        <v>3.0361500000000001</v>
      </c>
      <c r="D9" s="27"/>
      <c r="E9" s="27"/>
    </row>
    <row r="10" spans="1:5">
      <c r="A10" s="13">
        <v>9</v>
      </c>
      <c r="B10" s="14" t="s">
        <v>33</v>
      </c>
      <c r="C10" s="48">
        <v>3.0361500000000001</v>
      </c>
      <c r="D10" s="27"/>
      <c r="E10" s="27"/>
    </row>
    <row r="11" spans="1:5">
      <c r="A11" s="13">
        <v>10</v>
      </c>
      <c r="B11" s="14" t="s">
        <v>33</v>
      </c>
      <c r="C11" s="48">
        <v>3.0361500000000001</v>
      </c>
      <c r="D11" s="27"/>
      <c r="E11" s="27"/>
    </row>
    <row r="12" spans="1:5">
      <c r="A12" s="13">
        <v>11</v>
      </c>
      <c r="B12" s="14" t="s">
        <v>33</v>
      </c>
      <c r="C12" s="48">
        <v>3.0361500000000001</v>
      </c>
      <c r="D12" s="27"/>
      <c r="E12" s="27"/>
    </row>
    <row r="13" spans="1:5">
      <c r="A13" s="13">
        <v>12</v>
      </c>
      <c r="B13" s="14" t="s">
        <v>33</v>
      </c>
      <c r="C13" s="48">
        <v>3.0361500000000001</v>
      </c>
      <c r="D13" s="27"/>
      <c r="E13" s="27"/>
    </row>
    <row r="14" spans="1:5">
      <c r="A14" s="13">
        <v>13</v>
      </c>
      <c r="B14" s="14" t="s">
        <v>34</v>
      </c>
      <c r="C14" s="48">
        <v>4.7686700000000002</v>
      </c>
      <c r="D14" s="27"/>
      <c r="E14" s="27"/>
    </row>
    <row r="15" spans="1:5">
      <c r="A15" s="13">
        <v>14</v>
      </c>
      <c r="B15" s="14" t="s">
        <v>34</v>
      </c>
      <c r="C15" s="48">
        <v>4.7686700000000002</v>
      </c>
      <c r="D15" s="27"/>
      <c r="E15" s="27"/>
    </row>
    <row r="16" spans="1:5">
      <c r="A16" s="13">
        <v>15</v>
      </c>
      <c r="B16" s="14" t="s">
        <v>34</v>
      </c>
      <c r="C16" s="48">
        <v>4.7686700000000002</v>
      </c>
      <c r="D16" s="27"/>
      <c r="E16" s="27"/>
    </row>
    <row r="17" spans="1:5">
      <c r="A17" s="13">
        <v>16</v>
      </c>
      <c r="B17" s="14" t="s">
        <v>35</v>
      </c>
      <c r="C17" s="48">
        <v>1.98844</v>
      </c>
      <c r="D17" s="27"/>
      <c r="E17" s="27"/>
    </row>
    <row r="18" spans="1:5">
      <c r="A18" s="13">
        <v>17</v>
      </c>
      <c r="B18" s="14" t="s">
        <v>35</v>
      </c>
      <c r="C18" s="48">
        <v>1.98844</v>
      </c>
      <c r="D18" s="27"/>
      <c r="E18" s="27"/>
    </row>
    <row r="19" spans="1:5">
      <c r="A19" s="13">
        <v>18</v>
      </c>
      <c r="B19" s="14" t="s">
        <v>35</v>
      </c>
      <c r="C19" s="48">
        <v>1.98844</v>
      </c>
      <c r="D19" s="27"/>
      <c r="E19" s="27"/>
    </row>
    <row r="20" spans="1:5">
      <c r="A20" s="13">
        <v>19</v>
      </c>
      <c r="B20" s="14" t="s">
        <v>35</v>
      </c>
      <c r="C20" s="48">
        <v>1.98844</v>
      </c>
      <c r="D20" s="27"/>
      <c r="E20" s="27"/>
    </row>
    <row r="21" spans="1:5">
      <c r="A21" s="13">
        <v>20</v>
      </c>
      <c r="B21" s="14" t="s">
        <v>35</v>
      </c>
      <c r="C21" s="48">
        <v>1.98844</v>
      </c>
      <c r="D21" s="27"/>
      <c r="E21" s="27"/>
    </row>
    <row r="22" spans="1:5">
      <c r="A22" s="13">
        <v>21</v>
      </c>
      <c r="B22" s="14" t="s">
        <v>35</v>
      </c>
      <c r="C22" s="48">
        <v>1.98844</v>
      </c>
      <c r="D22" s="27"/>
      <c r="E22" s="27"/>
    </row>
    <row r="23" spans="1:5">
      <c r="A23" s="13">
        <v>22</v>
      </c>
      <c r="B23" s="14" t="s">
        <v>36</v>
      </c>
      <c r="C23" s="48">
        <v>0.67481199999999997</v>
      </c>
      <c r="D23" s="49"/>
      <c r="E23" s="27"/>
    </row>
    <row r="24" spans="1:5">
      <c r="A24" s="13">
        <v>23</v>
      </c>
      <c r="B24" s="14" t="s">
        <v>36</v>
      </c>
      <c r="C24" s="48">
        <v>0.67481199999999997</v>
      </c>
      <c r="D24" s="49"/>
      <c r="E24" s="27"/>
    </row>
    <row r="25" spans="1:5">
      <c r="A25" s="13">
        <v>24</v>
      </c>
      <c r="B25" s="14" t="s">
        <v>36</v>
      </c>
      <c r="C25" s="48">
        <v>0.67481199999999997</v>
      </c>
      <c r="D25" s="49"/>
      <c r="E25" s="27"/>
    </row>
    <row r="26" spans="1:5">
      <c r="A26" s="13">
        <v>25</v>
      </c>
      <c r="B26" s="14" t="s">
        <v>36</v>
      </c>
      <c r="C26" s="48">
        <v>0.67481199999999997</v>
      </c>
      <c r="D26" s="49"/>
      <c r="E26" s="27"/>
    </row>
    <row r="27" spans="1:5">
      <c r="A27" s="13">
        <v>26</v>
      </c>
      <c r="B27" s="14" t="s">
        <v>37</v>
      </c>
      <c r="C27" s="48">
        <v>20.243169999999999</v>
      </c>
      <c r="D27" s="27"/>
      <c r="E27" s="27"/>
    </row>
    <row r="28" spans="1:5">
      <c r="A28" s="13">
        <v>27</v>
      </c>
      <c r="B28" s="14" t="s">
        <v>38</v>
      </c>
      <c r="C28" s="48">
        <v>0.11312799999999999</v>
      </c>
      <c r="D28" s="49"/>
      <c r="E28" s="27"/>
    </row>
    <row r="29" spans="1:5">
      <c r="A29" s="13">
        <v>28</v>
      </c>
      <c r="B29" s="14" t="s">
        <v>39</v>
      </c>
      <c r="C29" s="48">
        <v>0.11312799999999999</v>
      </c>
      <c r="D29" s="49"/>
      <c r="E29" s="27"/>
    </row>
    <row r="30" spans="1:5">
      <c r="A30" s="13">
        <v>29</v>
      </c>
      <c r="B30" s="14" t="s">
        <v>40</v>
      </c>
      <c r="C30" s="48">
        <v>6.9879000000000007</v>
      </c>
      <c r="D30" s="27"/>
      <c r="E30" s="27"/>
    </row>
    <row r="31" spans="1:5">
      <c r="A31" s="13">
        <v>30</v>
      </c>
      <c r="B31" s="14" t="s">
        <v>40</v>
      </c>
      <c r="C31" s="48">
        <v>6.9879000000000007</v>
      </c>
      <c r="D31" s="27"/>
      <c r="E31" s="27"/>
    </row>
    <row r="32" spans="1:5">
      <c r="A32" s="13">
        <v>31</v>
      </c>
      <c r="B32" s="14" t="s">
        <v>40</v>
      </c>
      <c r="C32" s="48">
        <v>6.9879000000000007</v>
      </c>
      <c r="D32" s="27"/>
      <c r="E32" s="27"/>
    </row>
    <row r="33" spans="1:5">
      <c r="A33" s="13">
        <v>32</v>
      </c>
      <c r="B33" s="14" t="s">
        <v>40</v>
      </c>
      <c r="C33" s="48">
        <v>6.9879000000000007</v>
      </c>
      <c r="D33" s="27"/>
      <c r="E33" s="27"/>
    </row>
    <row r="34" spans="1:5">
      <c r="A34" s="13">
        <v>33</v>
      </c>
      <c r="B34" s="14" t="s">
        <v>40</v>
      </c>
      <c r="C34" s="48">
        <v>6.9879000000000007</v>
      </c>
      <c r="D34" s="27"/>
      <c r="E34" s="27"/>
    </row>
    <row r="35" spans="1:5">
      <c r="A35" s="13">
        <v>34</v>
      </c>
      <c r="B35" s="14" t="s">
        <v>40</v>
      </c>
      <c r="C35" s="48">
        <v>6.9879000000000007</v>
      </c>
      <c r="D35" s="27"/>
      <c r="E35" s="27"/>
    </row>
    <row r="36" spans="1:5">
      <c r="A36" s="13">
        <v>35</v>
      </c>
      <c r="B36" s="14" t="s">
        <v>41</v>
      </c>
      <c r="C36" s="48">
        <v>3.1635399999999998</v>
      </c>
      <c r="D36" s="27"/>
      <c r="E36" s="27"/>
    </row>
    <row r="37" spans="1:5">
      <c r="A37" s="13">
        <v>36</v>
      </c>
      <c r="B37" s="14" t="s">
        <v>41</v>
      </c>
      <c r="C37" s="48">
        <v>3.1635399999999998</v>
      </c>
      <c r="D37" s="27"/>
      <c r="E37" s="27"/>
    </row>
    <row r="38" spans="1:5">
      <c r="A38" s="13">
        <v>37</v>
      </c>
      <c r="B38" s="14" t="s">
        <v>41</v>
      </c>
      <c r="C38" s="48">
        <v>3.1635399999999998</v>
      </c>
      <c r="D38" s="27"/>
      <c r="E38" s="27"/>
    </row>
    <row r="39" spans="1:5">
      <c r="A39" s="13">
        <v>38</v>
      </c>
      <c r="B39" s="14" t="s">
        <v>41</v>
      </c>
      <c r="C39" s="48">
        <v>3.1635399999999998</v>
      </c>
      <c r="D39" s="27"/>
      <c r="E39" s="27"/>
    </row>
    <row r="40" spans="1:5">
      <c r="A40" s="13">
        <v>39</v>
      </c>
      <c r="B40" s="14" t="s">
        <v>41</v>
      </c>
      <c r="C40" s="48">
        <v>3.1635399999999998</v>
      </c>
      <c r="D40" s="27"/>
      <c r="E40" s="27"/>
    </row>
    <row r="41" spans="1:5">
      <c r="A41" s="13">
        <v>40</v>
      </c>
      <c r="B41" s="14" t="s">
        <v>41</v>
      </c>
      <c r="C41" s="48">
        <v>3.1635399999999998</v>
      </c>
      <c r="D41" s="27"/>
      <c r="E41" s="27"/>
    </row>
    <row r="42" spans="1:5">
      <c r="A42" s="13">
        <v>41</v>
      </c>
      <c r="B42" s="14" t="s">
        <v>42</v>
      </c>
      <c r="C42" s="48">
        <v>3.60223</v>
      </c>
      <c r="D42" s="27"/>
      <c r="E42" s="27"/>
    </row>
    <row r="43" spans="1:5">
      <c r="A43" s="13">
        <v>42</v>
      </c>
      <c r="B43" s="14" t="s">
        <v>42</v>
      </c>
      <c r="C43" s="48">
        <v>3.60223</v>
      </c>
      <c r="D43" s="27"/>
      <c r="E43" s="27"/>
    </row>
    <row r="44" spans="1:5">
      <c r="A44" s="13">
        <v>43</v>
      </c>
      <c r="B44" s="14" t="s">
        <v>42</v>
      </c>
      <c r="C44" s="48">
        <v>3.60223</v>
      </c>
      <c r="D44" s="27"/>
      <c r="E44" s="27"/>
    </row>
    <row r="45" spans="1:5">
      <c r="A45" s="13">
        <v>44</v>
      </c>
      <c r="B45" s="14" t="s">
        <v>42</v>
      </c>
      <c r="C45" s="48">
        <v>3.60223</v>
      </c>
      <c r="D45" s="27"/>
      <c r="E45" s="27"/>
    </row>
    <row r="46" spans="1:5">
      <c r="A46" s="13">
        <v>45</v>
      </c>
      <c r="B46" s="14" t="s">
        <v>42</v>
      </c>
      <c r="C46" s="48">
        <v>3.60223</v>
      </c>
      <c r="D46" s="27"/>
      <c r="E46" s="27"/>
    </row>
    <row r="47" spans="1:5">
      <c r="A47" s="13">
        <v>46</v>
      </c>
      <c r="B47" s="14" t="s">
        <v>42</v>
      </c>
      <c r="C47" s="48">
        <v>3.60223</v>
      </c>
      <c r="D47" s="27"/>
      <c r="E47" s="27"/>
    </row>
    <row r="48" spans="1:5">
      <c r="A48" s="13">
        <v>47</v>
      </c>
      <c r="B48" s="14" t="s">
        <v>43</v>
      </c>
      <c r="C48" s="48">
        <v>5.7787800000000002</v>
      </c>
      <c r="D48" s="27"/>
      <c r="E48" s="27"/>
    </row>
    <row r="49" spans="1:5">
      <c r="A49" s="13">
        <v>48</v>
      </c>
      <c r="B49" s="14" t="s">
        <v>43</v>
      </c>
      <c r="C49" s="48">
        <v>5.7787800000000002</v>
      </c>
      <c r="D49" s="27"/>
      <c r="E49" s="27"/>
    </row>
    <row r="50" spans="1:5">
      <c r="A50" s="13">
        <v>49</v>
      </c>
      <c r="B50" s="14" t="s">
        <v>43</v>
      </c>
      <c r="C50" s="48">
        <v>5.7787800000000002</v>
      </c>
      <c r="D50" s="27"/>
      <c r="E50" s="27"/>
    </row>
    <row r="51" spans="1:5">
      <c r="A51" s="13">
        <v>50</v>
      </c>
      <c r="B51" s="14" t="s">
        <v>43</v>
      </c>
      <c r="C51" s="48">
        <v>5.7787800000000002</v>
      </c>
      <c r="D51" s="27"/>
      <c r="E51" s="27"/>
    </row>
    <row r="52" spans="1:5">
      <c r="A52" s="13">
        <v>51</v>
      </c>
      <c r="B52" s="14" t="s">
        <v>43</v>
      </c>
      <c r="C52" s="48">
        <v>5.7787800000000002</v>
      </c>
      <c r="D52" s="27"/>
      <c r="E52" s="27"/>
    </row>
    <row r="53" spans="1:5">
      <c r="A53" s="13">
        <v>52</v>
      </c>
      <c r="B53" s="14" t="s">
        <v>43</v>
      </c>
      <c r="C53" s="48">
        <v>5.7787800000000002</v>
      </c>
      <c r="D53" s="27"/>
      <c r="E53" s="27"/>
    </row>
    <row r="54" spans="1:5">
      <c r="A54" s="13">
        <v>53</v>
      </c>
      <c r="B54" s="14" t="s">
        <v>44</v>
      </c>
      <c r="C54" s="48">
        <v>5.3012800000000002</v>
      </c>
      <c r="D54" s="27"/>
      <c r="E54" s="27"/>
    </row>
    <row r="55" spans="1:5">
      <c r="A55" s="13">
        <v>54</v>
      </c>
      <c r="B55" s="14" t="s">
        <v>45</v>
      </c>
      <c r="C55" s="48">
        <v>4.2940399999999999</v>
      </c>
      <c r="D55" s="27"/>
      <c r="E55" s="27"/>
    </row>
    <row r="56" spans="1:5">
      <c r="A56" s="13">
        <v>55</v>
      </c>
      <c r="B56" s="14" t="s">
        <v>46</v>
      </c>
      <c r="C56" s="48">
        <v>3.9229500000000002</v>
      </c>
      <c r="D56" s="27"/>
      <c r="E56" s="27"/>
    </row>
    <row r="57" spans="1:5">
      <c r="A57" s="13">
        <v>56</v>
      </c>
      <c r="B57" s="14" t="s">
        <v>47</v>
      </c>
      <c r="C57" s="48">
        <v>2.3426799999999997</v>
      </c>
      <c r="D57" s="27"/>
      <c r="E57" s="27"/>
    </row>
    <row r="58" spans="1:5">
      <c r="A58" s="13">
        <v>57</v>
      </c>
      <c r="B58" s="14" t="s">
        <v>47</v>
      </c>
      <c r="C58" s="48">
        <v>2.3426799999999997</v>
      </c>
      <c r="D58" s="27"/>
      <c r="E58" s="27"/>
    </row>
    <row r="59" spans="1:5">
      <c r="A59" s="13">
        <v>58</v>
      </c>
      <c r="B59" s="14" t="s">
        <v>48</v>
      </c>
      <c r="C59" s="48">
        <v>1.72519</v>
      </c>
      <c r="D59" s="27"/>
      <c r="E59" s="27"/>
    </row>
    <row r="60" spans="1:5">
      <c r="A60" s="13">
        <v>59</v>
      </c>
      <c r="B60" s="14" t="s">
        <v>48</v>
      </c>
      <c r="C60" s="48">
        <v>1.72519</v>
      </c>
      <c r="D60" s="27"/>
      <c r="E60" s="27"/>
    </row>
    <row r="61" spans="1:5">
      <c r="A61" s="13">
        <v>60</v>
      </c>
      <c r="B61" s="14" t="s">
        <v>48</v>
      </c>
      <c r="C61" s="48">
        <v>1.72519</v>
      </c>
      <c r="D61" s="27"/>
      <c r="E61" s="27"/>
    </row>
    <row r="62" spans="1:5">
      <c r="A62" s="13">
        <v>61</v>
      </c>
      <c r="B62" s="14" t="s">
        <v>49</v>
      </c>
      <c r="C62" s="48">
        <v>3.39811</v>
      </c>
      <c r="D62" s="27"/>
      <c r="E62" s="27"/>
    </row>
    <row r="63" spans="1:5">
      <c r="A63" s="13">
        <v>62</v>
      </c>
      <c r="B63" s="14" t="s">
        <v>49</v>
      </c>
      <c r="C63" s="48">
        <v>3.39811</v>
      </c>
      <c r="D63" s="27"/>
      <c r="E63" s="27"/>
    </row>
    <row r="64" spans="1:5">
      <c r="A64" s="13">
        <v>63</v>
      </c>
      <c r="B64" s="14" t="s">
        <v>49</v>
      </c>
      <c r="C64" s="48">
        <v>3.39811</v>
      </c>
      <c r="D64" s="27"/>
      <c r="E64" s="27"/>
    </row>
    <row r="65" spans="1:5">
      <c r="A65" s="13">
        <v>64</v>
      </c>
      <c r="B65" s="14" t="s">
        <v>50</v>
      </c>
      <c r="C65" s="48">
        <v>1.9865900000000001</v>
      </c>
      <c r="D65" s="27"/>
      <c r="E65" s="27"/>
    </row>
    <row r="66" spans="1:5">
      <c r="A66" s="13">
        <v>65</v>
      </c>
      <c r="B66" s="14" t="s">
        <v>50</v>
      </c>
      <c r="C66" s="48">
        <v>1.9865900000000001</v>
      </c>
      <c r="D66" s="27"/>
      <c r="E66" s="27"/>
    </row>
    <row r="67" spans="1:5">
      <c r="A67" s="13">
        <v>66</v>
      </c>
      <c r="B67" s="14" t="s">
        <v>50</v>
      </c>
      <c r="C67" s="48">
        <v>1.9865900000000001</v>
      </c>
      <c r="D67" s="27"/>
      <c r="E67" s="27"/>
    </row>
    <row r="68" spans="1:5">
      <c r="A68" s="13">
        <v>67</v>
      </c>
      <c r="B68" s="14" t="s">
        <v>51</v>
      </c>
      <c r="C68" s="48">
        <v>0.50861299999999998</v>
      </c>
      <c r="D68" s="49"/>
      <c r="E68" s="27"/>
    </row>
    <row r="69" spans="1:5">
      <c r="A69" s="13">
        <v>68</v>
      </c>
      <c r="B69" s="14" t="s">
        <v>51</v>
      </c>
      <c r="C69" s="48">
        <v>0.50861299999999998</v>
      </c>
      <c r="D69" s="49"/>
      <c r="E69" s="27"/>
    </row>
    <row r="70" spans="1:5">
      <c r="A70" s="13">
        <v>69</v>
      </c>
      <c r="B70" s="14" t="s">
        <v>52</v>
      </c>
      <c r="C70" s="48">
        <v>1.5165900000000001</v>
      </c>
      <c r="D70" s="27"/>
      <c r="E70" s="27"/>
    </row>
    <row r="71" spans="1:5">
      <c r="A71" s="13">
        <v>70</v>
      </c>
      <c r="B71" s="14" t="s">
        <v>52</v>
      </c>
      <c r="C71" s="48">
        <v>1.5165900000000001</v>
      </c>
      <c r="D71" s="27"/>
      <c r="E71" s="27"/>
    </row>
    <row r="72" spans="1:5">
      <c r="A72" s="13">
        <v>71</v>
      </c>
      <c r="B72" s="14" t="s">
        <v>52</v>
      </c>
      <c r="C72" s="48">
        <v>1.5165900000000001</v>
      </c>
      <c r="D72" s="27"/>
      <c r="E72" s="27"/>
    </row>
    <row r="73" spans="1:5">
      <c r="A73" s="13">
        <v>72</v>
      </c>
      <c r="B73" s="14" t="s">
        <v>53</v>
      </c>
      <c r="C73" s="48">
        <v>2.5330399999999997</v>
      </c>
      <c r="D73" s="27"/>
      <c r="E73" s="27"/>
    </row>
    <row r="74" spans="1:5">
      <c r="A74" s="13">
        <v>73</v>
      </c>
      <c r="B74" s="14" t="s">
        <v>53</v>
      </c>
      <c r="C74" s="48">
        <v>2.5330399999999997</v>
      </c>
      <c r="D74" s="27"/>
      <c r="E74" s="27"/>
    </row>
    <row r="75" spans="1:5">
      <c r="A75" s="13">
        <v>74</v>
      </c>
      <c r="B75" s="14" t="s">
        <v>53</v>
      </c>
      <c r="C75" s="48">
        <v>2.5330399999999997</v>
      </c>
      <c r="D75" s="27"/>
      <c r="E75" s="27"/>
    </row>
    <row r="76" spans="1:5">
      <c r="A76" s="13">
        <v>75</v>
      </c>
      <c r="B76" s="14" t="s">
        <v>54</v>
      </c>
      <c r="C76" s="48">
        <v>1.7023200000000001</v>
      </c>
      <c r="D76" s="27"/>
      <c r="E76" s="27"/>
    </row>
    <row r="77" spans="1:5">
      <c r="A77" s="13">
        <v>76</v>
      </c>
      <c r="B77" s="14" t="s">
        <v>54</v>
      </c>
      <c r="C77" s="48">
        <v>1.7023200000000001</v>
      </c>
      <c r="D77" s="27"/>
      <c r="E77" s="27"/>
    </row>
    <row r="78" spans="1:5">
      <c r="A78" s="13">
        <v>77</v>
      </c>
      <c r="B78" s="14" t="s">
        <v>54</v>
      </c>
      <c r="C78" s="48">
        <v>1.7023200000000001</v>
      </c>
      <c r="D78" s="27"/>
      <c r="E78" s="27"/>
    </row>
    <row r="79" spans="1:5">
      <c r="A79" s="13">
        <v>78</v>
      </c>
      <c r="B79" s="14" t="s">
        <v>54</v>
      </c>
      <c r="C79" s="48">
        <v>1.7023200000000001</v>
      </c>
      <c r="D79" s="27"/>
      <c r="E79" s="27"/>
    </row>
    <row r="80" spans="1:5">
      <c r="A80" s="13">
        <v>79</v>
      </c>
      <c r="B80" s="14" t="s">
        <v>55</v>
      </c>
      <c r="C80" s="48">
        <v>5.2995900000000002</v>
      </c>
      <c r="D80" s="27"/>
      <c r="E80" s="27"/>
    </row>
    <row r="81" spans="1:5">
      <c r="A81" s="13">
        <v>80</v>
      </c>
      <c r="B81" s="14" t="s">
        <v>56</v>
      </c>
      <c r="C81" s="48">
        <v>4.0272600000000001</v>
      </c>
      <c r="D81" s="27"/>
      <c r="E81" s="27"/>
    </row>
    <row r="82" spans="1:5">
      <c r="A82" s="13">
        <v>81</v>
      </c>
      <c r="B82" s="14" t="s">
        <v>57</v>
      </c>
      <c r="C82" s="48">
        <v>7.1612100000000005</v>
      </c>
      <c r="D82" s="27"/>
      <c r="E82" s="27"/>
    </row>
    <row r="83" spans="1:5">
      <c r="A83" s="13">
        <v>82</v>
      </c>
      <c r="B83" s="14" t="s">
        <v>57</v>
      </c>
      <c r="C83" s="48">
        <v>7.1612100000000005</v>
      </c>
      <c r="D83" s="27"/>
      <c r="E83" s="27"/>
    </row>
    <row r="84" spans="1:5">
      <c r="A84" s="13">
        <v>83</v>
      </c>
      <c r="B84" s="14" t="s">
        <v>57</v>
      </c>
      <c r="C84" s="48">
        <v>7.1612100000000005</v>
      </c>
      <c r="D84" s="27"/>
      <c r="E84" s="27"/>
    </row>
    <row r="85" spans="1:5">
      <c r="A85" s="13">
        <v>84</v>
      </c>
      <c r="B85" s="14" t="s">
        <v>58</v>
      </c>
      <c r="C85" s="48">
        <v>1.2485299999999999</v>
      </c>
      <c r="D85" s="27"/>
      <c r="E85" s="27"/>
    </row>
    <row r="86" spans="1:5">
      <c r="A86" s="13">
        <v>85</v>
      </c>
      <c r="B86" s="14" t="s">
        <v>58</v>
      </c>
      <c r="C86" s="48">
        <v>1.2485299999999999</v>
      </c>
      <c r="D86" s="27"/>
      <c r="E86" s="27"/>
    </row>
    <row r="87" spans="1:5">
      <c r="A87" s="13">
        <v>86</v>
      </c>
      <c r="B87" s="14" t="s">
        <v>58</v>
      </c>
      <c r="C87" s="48">
        <v>1.2485299999999999</v>
      </c>
      <c r="D87" s="27"/>
      <c r="E87" s="27"/>
    </row>
    <row r="88" spans="1:5">
      <c r="A88" s="13">
        <v>87</v>
      </c>
      <c r="B88" s="14" t="s">
        <v>58</v>
      </c>
      <c r="C88" s="48">
        <v>1.2485299999999999</v>
      </c>
      <c r="D88" s="27"/>
      <c r="E88" s="27"/>
    </row>
    <row r="89" spans="1:5">
      <c r="A89" s="13">
        <v>88</v>
      </c>
      <c r="B89" s="14" t="s">
        <v>59</v>
      </c>
      <c r="C89" s="48">
        <v>24.542359999999999</v>
      </c>
      <c r="D89" s="27"/>
      <c r="E89" s="27"/>
    </row>
    <row r="90" spans="1:5">
      <c r="A90" s="13">
        <v>89</v>
      </c>
      <c r="B90" s="14" t="s">
        <v>60</v>
      </c>
      <c r="C90" s="48">
        <v>2.4118900000000001</v>
      </c>
      <c r="D90" s="27"/>
      <c r="E90" s="27"/>
    </row>
    <row r="91" spans="1:5">
      <c r="A91" s="13">
        <v>90</v>
      </c>
      <c r="B91" s="14" t="s">
        <v>61</v>
      </c>
      <c r="C91" s="48">
        <v>38.069380000000002</v>
      </c>
      <c r="D91" s="27"/>
      <c r="E91" s="27"/>
    </row>
    <row r="92" spans="1:5">
      <c r="A92" s="13">
        <v>91</v>
      </c>
      <c r="B92" s="14" t="s">
        <v>62</v>
      </c>
      <c r="C92" s="48">
        <v>2.9459499999999998</v>
      </c>
      <c r="D92" s="27"/>
      <c r="E92" s="27"/>
    </row>
    <row r="93" spans="1:5">
      <c r="A93" s="13">
        <v>92</v>
      </c>
      <c r="B93" s="14" t="s">
        <v>62</v>
      </c>
      <c r="C93" s="48">
        <v>2.9459499999999998</v>
      </c>
      <c r="D93" s="27"/>
      <c r="E93" s="27"/>
    </row>
    <row r="94" spans="1:5">
      <c r="A94" s="13">
        <v>93</v>
      </c>
      <c r="B94" s="39"/>
      <c r="C94" s="39"/>
    </row>
    <row r="95" spans="1:5">
      <c r="A95" s="13">
        <v>94</v>
      </c>
      <c r="B95" s="39"/>
      <c r="C95" s="39"/>
    </row>
    <row r="96" spans="1:5">
      <c r="A96" s="13">
        <v>95</v>
      </c>
      <c r="B96" s="39"/>
    </row>
    <row r="97" spans="1:2">
      <c r="A97" s="13">
        <v>96</v>
      </c>
      <c r="B97" s="39"/>
    </row>
    <row r="98" spans="1:2">
      <c r="A98" s="13">
        <v>97</v>
      </c>
      <c r="B98" s="39"/>
    </row>
    <row r="99" spans="1:2">
      <c r="A99" s="13">
        <v>98</v>
      </c>
      <c r="B99" s="39"/>
    </row>
    <row r="100" spans="1:2">
      <c r="A100" s="13">
        <v>99</v>
      </c>
      <c r="B100" s="39"/>
    </row>
    <row r="101" spans="1:2">
      <c r="A101" s="13">
        <v>100</v>
      </c>
      <c r="B101" s="39"/>
    </row>
    <row r="102" spans="1:2">
      <c r="A102" s="13">
        <v>101</v>
      </c>
      <c r="B102" s="39"/>
    </row>
    <row r="103" spans="1:2">
      <c r="A103" s="13">
        <v>102</v>
      </c>
      <c r="B103" s="39"/>
    </row>
    <row r="104" spans="1:2">
      <c r="A104" s="13">
        <v>103</v>
      </c>
      <c r="B104" s="39"/>
    </row>
    <row r="105" spans="1:2">
      <c r="A105" s="13">
        <v>104</v>
      </c>
      <c r="B105" s="39"/>
    </row>
    <row r="106" spans="1:2">
      <c r="A106" s="13">
        <v>105</v>
      </c>
      <c r="B106" s="39"/>
    </row>
    <row r="107" spans="1:2">
      <c r="A107" s="13">
        <v>106</v>
      </c>
      <c r="B107" s="39"/>
    </row>
    <row r="108" spans="1:2">
      <c r="A108" s="13">
        <v>107</v>
      </c>
      <c r="B108" s="39"/>
    </row>
    <row r="109" spans="1:2">
      <c r="A109" s="13">
        <v>108</v>
      </c>
      <c r="B109" s="39"/>
    </row>
    <row r="110" spans="1:2">
      <c r="A110" s="13">
        <v>109</v>
      </c>
      <c r="B110" s="39"/>
    </row>
    <row r="111" spans="1:2">
      <c r="A111" s="13">
        <v>110</v>
      </c>
      <c r="B111" s="39"/>
    </row>
    <row r="112" spans="1:2">
      <c r="A112" s="13">
        <v>111</v>
      </c>
      <c r="B112" s="39"/>
    </row>
    <row r="113" spans="1:2">
      <c r="A113" s="13">
        <v>112</v>
      </c>
      <c r="B113" s="39"/>
    </row>
    <row r="114" spans="1:2">
      <c r="A114" s="13">
        <v>113</v>
      </c>
      <c r="B114" s="39"/>
    </row>
    <row r="115" spans="1:2">
      <c r="A115" s="13">
        <v>114</v>
      </c>
      <c r="B115" s="39"/>
    </row>
    <row r="116" spans="1:2">
      <c r="A116" s="13">
        <v>115</v>
      </c>
      <c r="B116" s="39"/>
    </row>
    <row r="117" spans="1:2">
      <c r="A117" s="13">
        <v>116</v>
      </c>
      <c r="B117" s="39"/>
    </row>
    <row r="118" spans="1:2">
      <c r="A118" s="13">
        <v>117</v>
      </c>
      <c r="B118" s="39"/>
    </row>
    <row r="119" spans="1:2">
      <c r="A119" s="13">
        <v>118</v>
      </c>
      <c r="B119" s="39"/>
    </row>
    <row r="120" spans="1:2">
      <c r="A120" s="13">
        <v>119</v>
      </c>
      <c r="B120" s="39"/>
    </row>
    <row r="121" spans="1:2">
      <c r="A121" s="13">
        <v>120</v>
      </c>
      <c r="B121" s="39"/>
    </row>
    <row r="122" spans="1:2">
      <c r="A122" s="13">
        <v>121</v>
      </c>
      <c r="B122" s="39"/>
    </row>
    <row r="123" spans="1:2">
      <c r="A123" s="13">
        <v>122</v>
      </c>
      <c r="B123" s="39"/>
    </row>
    <row r="124" spans="1:2">
      <c r="A124" s="13">
        <v>123</v>
      </c>
      <c r="B124" s="39"/>
    </row>
    <row r="125" spans="1:2">
      <c r="A125" s="13">
        <v>124</v>
      </c>
      <c r="B125" s="39"/>
    </row>
    <row r="126" spans="1:2">
      <c r="A126" s="13">
        <v>125</v>
      </c>
      <c r="B126" s="39"/>
    </row>
    <row r="127" spans="1:2">
      <c r="A127" s="13">
        <v>126</v>
      </c>
    </row>
    <row r="128" spans="1:2">
      <c r="A128" s="13">
        <v>127</v>
      </c>
    </row>
    <row r="129" spans="1:3">
      <c r="A129" s="13">
        <v>128</v>
      </c>
      <c r="C129" s="39"/>
    </row>
    <row r="130" spans="1:3">
      <c r="A130" s="13">
        <v>129</v>
      </c>
      <c r="C130" s="39"/>
    </row>
    <row r="131" spans="1:3">
      <c r="A131" s="13">
        <v>130</v>
      </c>
      <c r="C131" s="39"/>
    </row>
    <row r="132" spans="1:3">
      <c r="A132" s="13">
        <v>131</v>
      </c>
      <c r="C132" s="39"/>
    </row>
    <row r="133" spans="1:3">
      <c r="A133" s="13">
        <v>132</v>
      </c>
      <c r="C133" s="39"/>
    </row>
    <row r="134" spans="1:3">
      <c r="A134" s="13">
        <v>133</v>
      </c>
      <c r="C134" s="39"/>
    </row>
    <row r="135" spans="1:3">
      <c r="A135" s="13">
        <v>134</v>
      </c>
      <c r="C135" s="39"/>
    </row>
    <row r="136" spans="1:3">
      <c r="A136" s="13">
        <v>135</v>
      </c>
      <c r="C136" s="39"/>
    </row>
    <row r="137" spans="1:3">
      <c r="A137" s="13">
        <v>136</v>
      </c>
      <c r="C137" s="39"/>
    </row>
    <row r="138" spans="1:3">
      <c r="A138" s="13">
        <v>137</v>
      </c>
      <c r="C138" s="39"/>
    </row>
    <row r="139" spans="1:3">
      <c r="A139" s="13">
        <v>138</v>
      </c>
      <c r="C139" s="39"/>
    </row>
    <row r="140" spans="1:3">
      <c r="A140" s="13">
        <v>139</v>
      </c>
      <c r="C140" s="39"/>
    </row>
    <row r="141" spans="1:3">
      <c r="A141" s="13">
        <v>140</v>
      </c>
      <c r="C141" s="39"/>
    </row>
    <row r="142" spans="1:3">
      <c r="A142" s="13">
        <v>141</v>
      </c>
      <c r="C142" s="39"/>
    </row>
    <row r="143" spans="1:3">
      <c r="A143" s="13">
        <v>142</v>
      </c>
      <c r="C143" s="39"/>
    </row>
    <row r="144" spans="1:3">
      <c r="A144" s="13">
        <v>143</v>
      </c>
      <c r="C144" s="39"/>
    </row>
    <row r="145" spans="1:3">
      <c r="A145" s="13">
        <v>144</v>
      </c>
      <c r="C145" s="39"/>
    </row>
    <row r="146" spans="1:3">
      <c r="A146" s="13">
        <v>145</v>
      </c>
      <c r="C146" s="39"/>
    </row>
    <row r="147" spans="1:3">
      <c r="A147" s="13">
        <v>146</v>
      </c>
      <c r="C147" s="39"/>
    </row>
    <row r="148" spans="1:3">
      <c r="A148" s="13">
        <v>147</v>
      </c>
      <c r="C148" s="39"/>
    </row>
    <row r="149" spans="1:3">
      <c r="A149" s="13">
        <v>148</v>
      </c>
      <c r="C149" s="39"/>
    </row>
    <row r="150" spans="1:3">
      <c r="A150" s="13">
        <v>149</v>
      </c>
      <c r="C150" s="39"/>
    </row>
    <row r="151" spans="1:3">
      <c r="A151" s="13">
        <v>150</v>
      </c>
      <c r="C151" s="39"/>
    </row>
    <row r="152" spans="1:3">
      <c r="A152" s="13">
        <v>151</v>
      </c>
      <c r="C152" s="39"/>
    </row>
    <row r="153" spans="1:3">
      <c r="A153" s="13">
        <v>152</v>
      </c>
      <c r="C153" s="39"/>
    </row>
    <row r="154" spans="1:3">
      <c r="A154" s="13">
        <v>153</v>
      </c>
      <c r="C154" s="39"/>
    </row>
    <row r="155" spans="1:3">
      <c r="A155" s="13">
        <v>154</v>
      </c>
      <c r="C155" s="39"/>
    </row>
    <row r="156" spans="1:3">
      <c r="A156" s="13">
        <v>155</v>
      </c>
      <c r="C156" s="39"/>
    </row>
    <row r="157" spans="1:3">
      <c r="A157" s="13">
        <v>156</v>
      </c>
      <c r="C157" s="39"/>
    </row>
    <row r="158" spans="1:3">
      <c r="A158" s="13">
        <v>157</v>
      </c>
      <c r="C158" s="39"/>
    </row>
    <row r="159" spans="1:3">
      <c r="A159" s="13">
        <v>158</v>
      </c>
      <c r="C159" s="39"/>
    </row>
    <row r="160" spans="1:3">
      <c r="A160" s="13">
        <v>159</v>
      </c>
      <c r="C160" s="39"/>
    </row>
    <row r="161" spans="1:3">
      <c r="A161" s="13">
        <v>160</v>
      </c>
      <c r="C161" s="39"/>
    </row>
    <row r="162" spans="1:3">
      <c r="A162" s="13">
        <v>161</v>
      </c>
      <c r="C162" s="39"/>
    </row>
    <row r="163" spans="1:3">
      <c r="A163" s="13">
        <v>162</v>
      </c>
      <c r="C163" s="39"/>
    </row>
    <row r="164" spans="1:3">
      <c r="A164" s="13">
        <v>163</v>
      </c>
      <c r="C164" s="3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589"/>
  <sheetViews>
    <sheetView workbookViewId="0">
      <selection activeCell="F15" sqref="F15"/>
    </sheetView>
  </sheetViews>
  <sheetFormatPr defaultRowHeight="15"/>
  <cols>
    <col min="1" max="1" width="29" style="28" customWidth="1"/>
    <col min="2" max="4" width="9.140625" style="28"/>
  </cols>
  <sheetData>
    <row r="1" spans="1:6">
      <c r="A1" s="24" t="s">
        <v>18</v>
      </c>
      <c r="B1" s="55" t="s">
        <v>7</v>
      </c>
      <c r="C1" s="55"/>
      <c r="D1" s="55"/>
      <c r="F1" s="27"/>
    </row>
    <row r="2" spans="1:6">
      <c r="A2" s="24"/>
      <c r="B2" s="24" t="s">
        <v>4</v>
      </c>
      <c r="C2" s="24" t="s">
        <v>5</v>
      </c>
      <c r="D2" s="24" t="s">
        <v>6</v>
      </c>
      <c r="F2" s="27"/>
    </row>
    <row r="3" spans="1:6">
      <c r="A3" s="28" t="s">
        <v>106</v>
      </c>
      <c r="B3" s="28">
        <v>1.7343999999999999</v>
      </c>
      <c r="C3" s="28">
        <v>-150.70740000000001</v>
      </c>
      <c r="D3" s="28">
        <v>18.355399999999999</v>
      </c>
      <c r="F3" s="27"/>
    </row>
    <row r="4" spans="1:6">
      <c r="A4" s="28" t="s">
        <v>179</v>
      </c>
      <c r="B4" s="28">
        <v>-62.914200000000001</v>
      </c>
      <c r="C4" s="28">
        <v>-279.92750000000001</v>
      </c>
      <c r="D4" s="28">
        <v>119.9423</v>
      </c>
      <c r="E4" s="27"/>
      <c r="F4" s="27"/>
    </row>
    <row r="5" spans="1:6">
      <c r="A5" s="28" t="s">
        <v>107</v>
      </c>
      <c r="B5" s="28">
        <v>7.0612000000000004</v>
      </c>
      <c r="C5" s="28">
        <v>-150.30590000000001</v>
      </c>
      <c r="D5" s="28">
        <v>14.7483</v>
      </c>
      <c r="F5" s="27"/>
    </row>
    <row r="6" spans="1:6">
      <c r="A6" s="28" t="s">
        <v>180</v>
      </c>
      <c r="B6" s="28">
        <v>-65.506500000000003</v>
      </c>
      <c r="C6" s="28">
        <v>-300.57549999999998</v>
      </c>
      <c r="D6" s="28">
        <v>120.00060000000001</v>
      </c>
      <c r="E6" s="27"/>
      <c r="F6" s="27"/>
    </row>
    <row r="7" spans="1:6">
      <c r="A7" s="28" t="s">
        <v>108</v>
      </c>
      <c r="B7" s="28">
        <v>4.8380000000000001</v>
      </c>
      <c r="C7" s="28">
        <v>-145.96039999999999</v>
      </c>
      <c r="D7" s="28">
        <v>23.907</v>
      </c>
      <c r="E7" s="27"/>
      <c r="F7" s="27"/>
    </row>
    <row r="8" spans="1:6">
      <c r="A8" s="28" t="s">
        <v>327</v>
      </c>
      <c r="B8" s="28">
        <v>-58.494399999999999</v>
      </c>
      <c r="C8" s="28">
        <v>-247.64150000000001</v>
      </c>
      <c r="D8" s="28">
        <v>115.8034</v>
      </c>
      <c r="E8" s="27"/>
      <c r="F8" s="27"/>
    </row>
    <row r="9" spans="1:6">
      <c r="A9" s="28" t="s">
        <v>110</v>
      </c>
      <c r="B9" s="28">
        <v>9.6273999999999997</v>
      </c>
      <c r="C9" s="28">
        <v>-145.89680000000001</v>
      </c>
      <c r="D9" s="28">
        <v>21.944299999999998</v>
      </c>
      <c r="F9" s="27"/>
    </row>
    <row r="10" spans="1:6">
      <c r="A10" s="28" t="s">
        <v>109</v>
      </c>
      <c r="B10" s="28">
        <v>-61.543999999999997</v>
      </c>
      <c r="C10" s="28">
        <v>-264.7473</v>
      </c>
      <c r="D10" s="28">
        <v>118.4713</v>
      </c>
      <c r="E10" s="27"/>
      <c r="F10" s="27"/>
    </row>
    <row r="11" spans="1:6">
      <c r="A11" s="28" t="s">
        <v>112</v>
      </c>
      <c r="B11" s="28">
        <v>7.9763000000000002</v>
      </c>
      <c r="C11" s="28">
        <v>-142.3066</v>
      </c>
      <c r="D11" s="28">
        <v>30.453800000000001</v>
      </c>
      <c r="F11" s="27"/>
    </row>
    <row r="12" spans="1:6">
      <c r="A12" s="28" t="s">
        <v>111</v>
      </c>
      <c r="B12" s="28">
        <v>-52.939799999999998</v>
      </c>
      <c r="C12" s="28">
        <v>-212.8546</v>
      </c>
      <c r="D12" s="28">
        <v>114.8673</v>
      </c>
      <c r="F12" s="27"/>
    </row>
    <row r="13" spans="1:6">
      <c r="A13" s="28" t="s">
        <v>114</v>
      </c>
      <c r="B13" s="28">
        <v>12.360200000000001</v>
      </c>
      <c r="C13" s="28">
        <v>-142.46449999999999</v>
      </c>
      <c r="D13" s="28">
        <v>29.901599999999998</v>
      </c>
      <c r="F13" s="27"/>
    </row>
    <row r="14" spans="1:6">
      <c r="A14" s="28" t="s">
        <v>113</v>
      </c>
      <c r="B14" s="28">
        <v>-54.830100000000002</v>
      </c>
      <c r="C14" s="28">
        <v>-230.20070000000001</v>
      </c>
      <c r="D14" s="28">
        <v>116.7103</v>
      </c>
      <c r="E14" s="27"/>
      <c r="F14" s="27"/>
    </row>
    <row r="15" spans="1:6">
      <c r="A15" s="28" t="s">
        <v>116</v>
      </c>
      <c r="B15" s="28">
        <v>13.801600000000001</v>
      </c>
      <c r="C15" s="28">
        <v>-145.8218</v>
      </c>
      <c r="D15" s="28">
        <v>16.523700000000002</v>
      </c>
      <c r="F15" s="27"/>
    </row>
    <row r="16" spans="1:6">
      <c r="A16" s="28" t="s">
        <v>115</v>
      </c>
      <c r="B16" s="28">
        <v>-64.831500000000005</v>
      </c>
      <c r="C16" s="28">
        <v>-307.005</v>
      </c>
      <c r="D16" s="28">
        <v>120.4173</v>
      </c>
      <c r="E16" s="27"/>
      <c r="F16" s="27"/>
    </row>
    <row r="17" spans="1:6">
      <c r="A17" s="28" t="s">
        <v>181</v>
      </c>
      <c r="B17" s="28">
        <v>14.967700000000001</v>
      </c>
      <c r="C17" s="28">
        <v>-145.04949999999999</v>
      </c>
      <c r="D17" s="28">
        <v>18.8612</v>
      </c>
      <c r="F17" s="27"/>
    </row>
    <row r="18" spans="1:6">
      <c r="A18" s="28" t="s">
        <v>117</v>
      </c>
      <c r="B18" s="28">
        <v>-66.867199999999997</v>
      </c>
      <c r="C18" s="28">
        <v>-318.33249999999998</v>
      </c>
      <c r="D18" s="28">
        <v>119.9378</v>
      </c>
      <c r="F18" s="27"/>
    </row>
    <row r="19" spans="1:6">
      <c r="A19" s="28" t="s">
        <v>119</v>
      </c>
      <c r="B19" s="28">
        <v>15.849</v>
      </c>
      <c r="C19" s="28">
        <v>-144.42670000000001</v>
      </c>
      <c r="D19" s="28">
        <v>21.006799999999998</v>
      </c>
      <c r="F19" s="27"/>
    </row>
    <row r="20" spans="1:6">
      <c r="A20" s="28" t="s">
        <v>118</v>
      </c>
      <c r="B20" s="28">
        <v>-68.610299999999995</v>
      </c>
      <c r="C20" s="28">
        <v>-330.88290000000001</v>
      </c>
      <c r="D20" s="28">
        <v>119.61190000000001</v>
      </c>
      <c r="F20" s="27"/>
    </row>
    <row r="21" spans="1:6">
      <c r="A21" s="28" t="s">
        <v>121</v>
      </c>
      <c r="B21" s="28">
        <v>16.869199999999999</v>
      </c>
      <c r="C21" s="28">
        <v>-143.69569999999999</v>
      </c>
      <c r="D21" s="28">
        <v>23.875</v>
      </c>
      <c r="F21" s="27"/>
    </row>
    <row r="22" spans="1:6">
      <c r="A22" s="28" t="s">
        <v>120</v>
      </c>
      <c r="B22" s="28">
        <v>-70.4452</v>
      </c>
      <c r="C22" s="28">
        <v>-342.89659999999998</v>
      </c>
      <c r="D22" s="28">
        <v>118.9842</v>
      </c>
      <c r="F22" s="27"/>
    </row>
    <row r="23" spans="1:6">
      <c r="A23" s="28" t="s">
        <v>182</v>
      </c>
      <c r="B23" s="28">
        <v>17.840900000000001</v>
      </c>
      <c r="C23" s="28">
        <v>-142.9213</v>
      </c>
      <c r="D23" s="28">
        <v>26.501000000000001</v>
      </c>
      <c r="F23" s="27"/>
    </row>
    <row r="24" spans="1:6">
      <c r="A24" s="28" t="s">
        <v>122</v>
      </c>
      <c r="B24" s="28">
        <v>-72.363900000000001</v>
      </c>
      <c r="C24" s="28">
        <v>-354.28120000000001</v>
      </c>
      <c r="D24" s="28">
        <v>120.1763</v>
      </c>
      <c r="E24" s="27"/>
      <c r="F24" s="27"/>
    </row>
    <row r="25" spans="1:6">
      <c r="A25" s="28" t="s">
        <v>183</v>
      </c>
      <c r="B25" s="28">
        <v>18.4617</v>
      </c>
      <c r="C25" s="28">
        <v>-142.33160000000001</v>
      </c>
      <c r="D25" s="28">
        <v>28.848600000000001</v>
      </c>
      <c r="F25" s="27"/>
    </row>
    <row r="26" spans="1:6">
      <c r="A26" s="28" t="s">
        <v>123</v>
      </c>
      <c r="B26" s="28">
        <v>-76.832800000000006</v>
      </c>
      <c r="C26" s="28">
        <v>-367.54079999999999</v>
      </c>
      <c r="D26" s="28">
        <v>119.2803</v>
      </c>
      <c r="F26" s="27"/>
    </row>
    <row r="27" spans="1:6">
      <c r="A27" s="28" t="s">
        <v>125</v>
      </c>
      <c r="B27" s="28">
        <v>-53.979599999999998</v>
      </c>
      <c r="C27" s="28">
        <v>-182.5</v>
      </c>
      <c r="D27" s="28">
        <v>42.041600000000003</v>
      </c>
      <c r="F27" s="27"/>
    </row>
    <row r="28" spans="1:6">
      <c r="A28" s="28" t="s">
        <v>124</v>
      </c>
      <c r="B28" s="28">
        <v>-98.268100000000004</v>
      </c>
      <c r="C28" s="28">
        <v>-476.9975</v>
      </c>
      <c r="D28" s="28">
        <v>117.7342</v>
      </c>
      <c r="F28" s="27"/>
    </row>
    <row r="29" spans="1:6">
      <c r="A29" s="28" t="s">
        <v>184</v>
      </c>
      <c r="B29" s="28">
        <v>-42.741900000000001</v>
      </c>
      <c r="C29" s="28">
        <v>-181.5</v>
      </c>
      <c r="D29" s="28">
        <v>32.008000000000003</v>
      </c>
      <c r="F29" s="27"/>
    </row>
    <row r="30" spans="1:6">
      <c r="A30" s="28" t="s">
        <v>126</v>
      </c>
      <c r="B30" s="28">
        <v>-98.268100000000004</v>
      </c>
      <c r="C30" s="28">
        <v>-476.9975</v>
      </c>
      <c r="D30" s="28">
        <v>117.7342</v>
      </c>
      <c r="F30" s="27"/>
    </row>
    <row r="31" spans="1:6">
      <c r="A31" s="28" t="s">
        <v>185</v>
      </c>
      <c r="B31" s="28">
        <v>-27.4908</v>
      </c>
      <c r="C31" s="28">
        <v>-176.5</v>
      </c>
      <c r="D31" s="28">
        <v>26.790500000000002</v>
      </c>
      <c r="F31" s="27"/>
    </row>
    <row r="32" spans="1:6">
      <c r="A32" s="28" t="s">
        <v>127</v>
      </c>
      <c r="B32" s="28">
        <v>-98.268100000000004</v>
      </c>
      <c r="C32" s="28">
        <v>-476.9975</v>
      </c>
      <c r="D32" s="28">
        <v>117.7342</v>
      </c>
      <c r="F32" s="27"/>
    </row>
    <row r="33" spans="1:7">
      <c r="A33" s="28" t="s">
        <v>186</v>
      </c>
      <c r="B33" s="28">
        <v>-21.872</v>
      </c>
      <c r="C33" s="28">
        <v>-171.5</v>
      </c>
      <c r="D33" s="28">
        <v>21.171700000000001</v>
      </c>
      <c r="F33" s="27"/>
      <c r="G33" s="27"/>
    </row>
    <row r="34" spans="1:7">
      <c r="A34" s="28" t="s">
        <v>187</v>
      </c>
      <c r="B34" s="28">
        <v>-80.286199999999994</v>
      </c>
      <c r="C34" s="28">
        <v>-321.67070000000001</v>
      </c>
      <c r="D34" s="28">
        <v>126.3064</v>
      </c>
      <c r="F34" s="27"/>
      <c r="G34" s="27"/>
    </row>
    <row r="35" spans="1:7">
      <c r="A35" s="28" t="s">
        <v>188</v>
      </c>
      <c r="B35" s="28">
        <v>-20.667999999999999</v>
      </c>
      <c r="C35" s="28">
        <v>-171.5</v>
      </c>
      <c r="D35" s="28">
        <v>25.9878</v>
      </c>
      <c r="F35" s="27"/>
      <c r="G35" s="27"/>
    </row>
    <row r="36" spans="1:7">
      <c r="A36" s="28" t="s">
        <v>189</v>
      </c>
      <c r="B36" s="28">
        <v>-80.286199999999994</v>
      </c>
      <c r="C36" s="28">
        <v>-321.67070000000001</v>
      </c>
      <c r="D36" s="28">
        <v>126.3064</v>
      </c>
      <c r="E36" s="27"/>
      <c r="F36" s="27"/>
      <c r="G36" s="27"/>
    </row>
    <row r="37" spans="1:7">
      <c r="A37" s="28" t="s">
        <v>190</v>
      </c>
      <c r="B37" s="28">
        <v>-15.851800000000001</v>
      </c>
      <c r="C37" s="28">
        <v>-168.5</v>
      </c>
      <c r="D37" s="28">
        <v>17.5596</v>
      </c>
      <c r="F37" s="27"/>
      <c r="G37" s="27"/>
    </row>
    <row r="38" spans="1:7">
      <c r="A38" s="28" t="s">
        <v>128</v>
      </c>
      <c r="B38" s="28">
        <v>-81.790499999999994</v>
      </c>
      <c r="C38" s="28">
        <v>-352.1696</v>
      </c>
      <c r="D38" s="28">
        <v>126.3613</v>
      </c>
      <c r="F38" s="27"/>
      <c r="G38" s="27"/>
    </row>
    <row r="39" spans="1:7">
      <c r="A39" s="28" t="s">
        <v>191</v>
      </c>
      <c r="B39" s="28">
        <v>-14.2464</v>
      </c>
      <c r="C39" s="28">
        <v>-168.5</v>
      </c>
      <c r="D39" s="28">
        <v>22.375699999999998</v>
      </c>
      <c r="F39" s="27"/>
      <c r="G39" s="27"/>
    </row>
    <row r="40" spans="1:7">
      <c r="A40" s="28" t="s">
        <v>192</v>
      </c>
      <c r="B40" s="28">
        <v>-81.790499999999994</v>
      </c>
      <c r="C40" s="28">
        <v>-352.1696</v>
      </c>
      <c r="D40" s="28">
        <v>126.3613</v>
      </c>
      <c r="F40" s="27"/>
      <c r="G40" s="27"/>
    </row>
    <row r="41" spans="1:7">
      <c r="A41" s="28" t="s">
        <v>193</v>
      </c>
      <c r="B41" s="28">
        <v>-13.4438</v>
      </c>
      <c r="C41" s="28">
        <v>-160.5</v>
      </c>
      <c r="D41" s="28">
        <v>10.3354</v>
      </c>
      <c r="F41" s="27"/>
      <c r="G41" s="27"/>
    </row>
    <row r="42" spans="1:7">
      <c r="A42" s="28" t="s">
        <v>194</v>
      </c>
      <c r="B42" s="28">
        <v>-81.778199999999998</v>
      </c>
      <c r="C42" s="28">
        <v>-377.9325</v>
      </c>
      <c r="D42" s="28">
        <v>122.8108</v>
      </c>
      <c r="F42" s="27"/>
      <c r="G42" s="27"/>
    </row>
    <row r="43" spans="1:7">
      <c r="A43" s="28" t="s">
        <v>195</v>
      </c>
      <c r="B43" s="28">
        <v>-12.6411</v>
      </c>
      <c r="C43" s="28">
        <v>-160.5</v>
      </c>
      <c r="D43" s="28">
        <v>15.1515</v>
      </c>
      <c r="E43" s="27"/>
      <c r="F43" s="27"/>
      <c r="G43" s="27"/>
    </row>
    <row r="44" spans="1:7">
      <c r="A44" s="28" t="s">
        <v>129</v>
      </c>
      <c r="B44" s="28">
        <v>-81.778199999999998</v>
      </c>
      <c r="C44" s="28">
        <v>-377.9325</v>
      </c>
      <c r="D44" s="28">
        <v>122.8108</v>
      </c>
      <c r="F44" s="27"/>
      <c r="G44" s="27"/>
    </row>
    <row r="45" spans="1:7">
      <c r="A45" s="28" t="s">
        <v>196</v>
      </c>
      <c r="B45" s="28">
        <v>-0.92589999999999995</v>
      </c>
      <c r="C45" s="28">
        <v>-153.62280000000001</v>
      </c>
      <c r="D45" s="28">
        <v>15.785</v>
      </c>
      <c r="F45" s="27"/>
      <c r="G45" s="27"/>
    </row>
    <row r="46" spans="1:7">
      <c r="A46" s="28" t="s">
        <v>130</v>
      </c>
      <c r="B46" s="28">
        <v>-67.570899999999995</v>
      </c>
      <c r="C46" s="28">
        <v>-190.21719999999999</v>
      </c>
      <c r="D46" s="28">
        <v>114.5895</v>
      </c>
      <c r="F46" s="27"/>
      <c r="G46" s="27"/>
    </row>
    <row r="47" spans="1:7">
      <c r="A47" s="28" t="s">
        <v>197</v>
      </c>
      <c r="B47" s="28">
        <v>-4.8661000000000003</v>
      </c>
      <c r="C47" s="28">
        <v>-155.7122</v>
      </c>
      <c r="D47" s="28">
        <v>15.700799999999999</v>
      </c>
      <c r="E47" s="27"/>
      <c r="F47" s="27"/>
      <c r="G47" s="27"/>
    </row>
    <row r="48" spans="1:7">
      <c r="A48" s="28" t="s">
        <v>198</v>
      </c>
      <c r="B48" s="28">
        <v>-69.237899999999996</v>
      </c>
      <c r="C48" s="28">
        <v>-202.4837</v>
      </c>
      <c r="D48" s="28">
        <v>119.1091</v>
      </c>
      <c r="F48" s="27"/>
      <c r="G48" s="27"/>
    </row>
    <row r="49" spans="1:7">
      <c r="A49" s="28" t="s">
        <v>199</v>
      </c>
      <c r="B49" s="28">
        <v>-8.9445999999999994</v>
      </c>
      <c r="C49" s="28">
        <v>-158.62690000000001</v>
      </c>
      <c r="D49" s="28">
        <v>15.2806</v>
      </c>
      <c r="F49" s="27"/>
      <c r="G49" s="27"/>
    </row>
    <row r="50" spans="1:7">
      <c r="A50" s="28" t="s">
        <v>200</v>
      </c>
      <c r="B50" s="28">
        <v>-68.731399999999994</v>
      </c>
      <c r="C50" s="28">
        <v>-217.97470000000001</v>
      </c>
      <c r="D50" s="28">
        <v>121.49550000000001</v>
      </c>
      <c r="F50" s="27"/>
      <c r="G50" s="27"/>
    </row>
    <row r="51" spans="1:7">
      <c r="A51" s="28" t="s">
        <v>201</v>
      </c>
      <c r="B51" s="28">
        <v>-0.92589999999999995</v>
      </c>
      <c r="C51" s="28">
        <v>-153.62280000000001</v>
      </c>
      <c r="D51" s="28">
        <v>15.785</v>
      </c>
      <c r="F51" s="27"/>
      <c r="G51" s="27"/>
    </row>
    <row r="52" spans="1:7">
      <c r="A52" s="28" t="s">
        <v>131</v>
      </c>
      <c r="B52" s="28">
        <v>-69.621399999999994</v>
      </c>
      <c r="C52" s="28">
        <v>-234.08850000000001</v>
      </c>
      <c r="D52" s="28">
        <v>122.30410000000001</v>
      </c>
      <c r="F52" s="27"/>
      <c r="G52" s="27"/>
    </row>
    <row r="53" spans="1:7">
      <c r="A53" s="28" t="s">
        <v>202</v>
      </c>
      <c r="B53" s="28">
        <v>-82.474999999999994</v>
      </c>
      <c r="C53" s="28">
        <v>-160.5</v>
      </c>
      <c r="D53" s="28">
        <v>68.129000000000005</v>
      </c>
      <c r="F53" s="27"/>
      <c r="G53" s="27"/>
    </row>
    <row r="54" spans="1:7">
      <c r="A54" s="28" t="s">
        <v>203</v>
      </c>
      <c r="B54" s="28">
        <v>-107.7598</v>
      </c>
      <c r="C54" s="28">
        <v>-484.5</v>
      </c>
      <c r="D54" s="28">
        <v>142.7791</v>
      </c>
      <c r="E54" s="27"/>
      <c r="F54" s="27"/>
      <c r="G54" s="27"/>
    </row>
    <row r="55" spans="1:7">
      <c r="A55" s="28" t="s">
        <v>204</v>
      </c>
      <c r="B55" s="28">
        <v>-72.842799999999997</v>
      </c>
      <c r="C55" s="28">
        <v>-120.5</v>
      </c>
      <c r="D55" s="28">
        <v>63.312899999999999</v>
      </c>
      <c r="E55" s="27"/>
      <c r="F55" s="27"/>
      <c r="G55" s="27"/>
    </row>
    <row r="56" spans="1:7">
      <c r="A56" s="28" t="s">
        <v>205</v>
      </c>
      <c r="B56" s="28">
        <v>-54.782299999999999</v>
      </c>
      <c r="C56" s="28">
        <v>-120.5</v>
      </c>
      <c r="D56" s="28">
        <v>131.54150000000001</v>
      </c>
      <c r="F56" s="27"/>
      <c r="G56" s="27"/>
    </row>
    <row r="57" spans="1:7">
      <c r="A57" s="28" t="s">
        <v>206</v>
      </c>
      <c r="B57" s="28">
        <v>-81.271000000000001</v>
      </c>
      <c r="C57" s="28">
        <v>-117.5</v>
      </c>
      <c r="D57" s="28">
        <v>52.476599999999998</v>
      </c>
      <c r="F57" s="27"/>
      <c r="G57" s="27"/>
    </row>
    <row r="58" spans="1:7">
      <c r="A58" s="28" t="s">
        <v>207</v>
      </c>
      <c r="B58" s="28">
        <v>-57.993000000000002</v>
      </c>
      <c r="C58" s="28">
        <v>-120.5</v>
      </c>
      <c r="D58" s="28">
        <v>127.1267</v>
      </c>
      <c r="E58" s="27"/>
      <c r="F58" s="27"/>
      <c r="G58" s="27"/>
    </row>
    <row r="59" spans="1:7">
      <c r="A59" s="28" t="s">
        <v>208</v>
      </c>
      <c r="B59" s="28">
        <v>-119.39879999999999</v>
      </c>
      <c r="C59" s="28">
        <v>-87.5</v>
      </c>
      <c r="D59" s="28">
        <v>28.395900000000001</v>
      </c>
      <c r="F59" s="27"/>
      <c r="G59" s="27"/>
    </row>
    <row r="60" spans="1:7">
      <c r="A60" s="28" t="s">
        <v>209</v>
      </c>
      <c r="B60" s="28">
        <v>-72.187399999999997</v>
      </c>
      <c r="C60" s="28">
        <v>-171.0676</v>
      </c>
      <c r="D60" s="28">
        <v>139.4425</v>
      </c>
      <c r="F60" s="27"/>
      <c r="G60" s="27"/>
    </row>
    <row r="61" spans="1:7">
      <c r="A61" s="28" t="s">
        <v>132</v>
      </c>
      <c r="B61" s="28">
        <v>-120.6028</v>
      </c>
      <c r="C61" s="28">
        <v>-97.5</v>
      </c>
      <c r="D61" s="28">
        <v>25.586500000000001</v>
      </c>
      <c r="F61" s="27"/>
      <c r="G61" s="27"/>
    </row>
    <row r="62" spans="1:7">
      <c r="A62" s="28" t="s">
        <v>210</v>
      </c>
      <c r="B62" s="28">
        <v>-72.7547</v>
      </c>
      <c r="C62" s="28">
        <v>-182.47210000000001</v>
      </c>
      <c r="D62" s="28">
        <v>138.983</v>
      </c>
      <c r="F62" s="27"/>
      <c r="G62" s="27"/>
    </row>
    <row r="63" spans="1:7">
      <c r="A63" s="28" t="s">
        <v>133</v>
      </c>
      <c r="B63" s="28">
        <v>-124.61620000000001</v>
      </c>
      <c r="C63" s="28">
        <v>-108.5</v>
      </c>
      <c r="D63" s="28">
        <v>13.9475</v>
      </c>
      <c r="F63" s="27"/>
      <c r="G63" s="27"/>
    </row>
    <row r="64" spans="1:7">
      <c r="A64" s="28" t="s">
        <v>211</v>
      </c>
      <c r="B64" s="28">
        <v>-72.728899999999996</v>
      </c>
      <c r="C64" s="28">
        <v>-195.9188</v>
      </c>
      <c r="D64" s="28">
        <v>137.4171</v>
      </c>
      <c r="F64" s="27"/>
      <c r="G64" s="27"/>
    </row>
    <row r="65" spans="1:7">
      <c r="A65" s="28" t="s">
        <v>134</v>
      </c>
      <c r="B65" s="28">
        <v>-130.23509999999999</v>
      </c>
      <c r="C65" s="28">
        <v>-87.5</v>
      </c>
      <c r="D65" s="28">
        <v>19.967700000000001</v>
      </c>
      <c r="F65" s="27"/>
      <c r="G65" s="27"/>
    </row>
    <row r="66" spans="1:7">
      <c r="A66" s="28" t="s">
        <v>212</v>
      </c>
      <c r="B66" s="28">
        <v>-71.909400000000005</v>
      </c>
      <c r="C66" s="28">
        <v>-209.08750000000001</v>
      </c>
      <c r="D66" s="28">
        <v>136.72730000000001</v>
      </c>
      <c r="F66" s="27"/>
      <c r="G66" s="27"/>
    </row>
    <row r="67" spans="1:7">
      <c r="A67" s="28" t="s">
        <v>213</v>
      </c>
      <c r="B67" s="28">
        <v>-130.63640000000001</v>
      </c>
      <c r="C67" s="28">
        <v>-97.5</v>
      </c>
      <c r="D67" s="28">
        <v>17.960899999999999</v>
      </c>
      <c r="F67" s="27"/>
      <c r="G67" s="27"/>
    </row>
    <row r="68" spans="1:7">
      <c r="A68" s="28" t="s">
        <v>135</v>
      </c>
      <c r="B68" s="28">
        <v>-71.876400000000004</v>
      </c>
      <c r="C68" s="28">
        <v>-220.6876</v>
      </c>
      <c r="D68" s="28">
        <v>136.55500000000001</v>
      </c>
      <c r="F68" s="27"/>
      <c r="G68" s="27"/>
    </row>
    <row r="69" spans="1:7">
      <c r="A69" s="28" t="s">
        <v>214</v>
      </c>
      <c r="B69" s="28">
        <v>-130.63640000000001</v>
      </c>
      <c r="C69" s="28">
        <v>-108.5</v>
      </c>
      <c r="D69" s="28">
        <v>7.5259999999999998</v>
      </c>
      <c r="F69" s="27"/>
      <c r="G69" s="27"/>
    </row>
    <row r="70" spans="1:7">
      <c r="A70" s="28" t="s">
        <v>136</v>
      </c>
      <c r="B70" s="28">
        <v>-72.417599999999993</v>
      </c>
      <c r="C70" s="28">
        <v>-233.46109999999999</v>
      </c>
      <c r="D70" s="28">
        <v>137.33670000000001</v>
      </c>
      <c r="F70" s="27"/>
      <c r="G70" s="27"/>
    </row>
    <row r="71" spans="1:7">
      <c r="A71" s="28" t="s">
        <v>138</v>
      </c>
      <c r="B71" s="28">
        <v>-109.3651</v>
      </c>
      <c r="C71" s="28">
        <v>-6.5</v>
      </c>
      <c r="D71" s="28">
        <v>60.1021</v>
      </c>
      <c r="F71" s="27"/>
      <c r="G71" s="27"/>
    </row>
    <row r="72" spans="1:7">
      <c r="A72" s="28" t="s">
        <v>137</v>
      </c>
      <c r="B72" s="28">
        <v>-58.993099999999998</v>
      </c>
      <c r="C72" s="28">
        <v>-118.5085</v>
      </c>
      <c r="D72" s="28">
        <v>152.3895</v>
      </c>
      <c r="F72" s="27"/>
      <c r="G72" s="27"/>
    </row>
    <row r="73" spans="1:7">
      <c r="A73" s="28" t="s">
        <v>215</v>
      </c>
      <c r="B73" s="28">
        <v>-110.9705</v>
      </c>
      <c r="C73" s="28">
        <v>-20.5</v>
      </c>
      <c r="D73" s="28">
        <v>57.694099999999999</v>
      </c>
      <c r="F73" s="27"/>
      <c r="G73" s="27"/>
    </row>
    <row r="74" spans="1:7">
      <c r="A74" s="28" t="s">
        <v>139</v>
      </c>
      <c r="B74" s="28">
        <v>-60.563200000000002</v>
      </c>
      <c r="C74" s="28">
        <v>-129.92429999999999</v>
      </c>
      <c r="D74" s="28">
        <v>157.24369999999999</v>
      </c>
      <c r="F74" s="27"/>
      <c r="G74" s="27"/>
    </row>
    <row r="75" spans="1:7">
      <c r="A75" s="28" t="s">
        <v>216</v>
      </c>
      <c r="B75" s="28">
        <v>-118.1947</v>
      </c>
      <c r="C75" s="28">
        <v>-30.5</v>
      </c>
      <c r="D75" s="28">
        <v>54.4833</v>
      </c>
      <c r="E75" s="27"/>
      <c r="F75" s="27"/>
      <c r="G75" s="27"/>
    </row>
    <row r="76" spans="1:7">
      <c r="A76" s="28" t="s">
        <v>140</v>
      </c>
      <c r="B76" s="28">
        <v>-61.464799999999997</v>
      </c>
      <c r="C76" s="28">
        <v>-141.7527</v>
      </c>
      <c r="D76" s="28">
        <v>161.333</v>
      </c>
      <c r="F76" s="27"/>
      <c r="G76" s="27"/>
    </row>
    <row r="77" spans="1:7">
      <c r="A77" s="28" t="s">
        <v>217</v>
      </c>
      <c r="B77" s="28">
        <v>-113.7799</v>
      </c>
      <c r="C77" s="28">
        <v>-8.5</v>
      </c>
      <c r="D77" s="28">
        <v>52.476599999999998</v>
      </c>
      <c r="F77" s="27"/>
      <c r="G77" s="27"/>
    </row>
    <row r="78" spans="1:7">
      <c r="A78" s="28" t="s">
        <v>218</v>
      </c>
      <c r="B78" s="28">
        <v>-69.801100000000005</v>
      </c>
      <c r="C78" s="28">
        <v>-119.51779999999999</v>
      </c>
      <c r="D78" s="28">
        <v>147.3013</v>
      </c>
      <c r="F78" s="27"/>
      <c r="G78" s="27"/>
    </row>
    <row r="79" spans="1:7">
      <c r="A79" s="28" t="s">
        <v>219</v>
      </c>
      <c r="B79" s="28">
        <v>-118.59610000000001</v>
      </c>
      <c r="C79" s="28">
        <v>-20.5</v>
      </c>
      <c r="D79" s="28">
        <v>51.673900000000003</v>
      </c>
      <c r="F79" s="27"/>
      <c r="G79" s="27"/>
    </row>
    <row r="80" spans="1:7">
      <c r="A80" s="28" t="s">
        <v>220</v>
      </c>
      <c r="B80" s="28">
        <v>-71.556399999999996</v>
      </c>
      <c r="C80" s="28">
        <v>-130.804</v>
      </c>
      <c r="D80" s="28">
        <v>153.4812</v>
      </c>
      <c r="F80" s="27"/>
      <c r="G80" s="27"/>
    </row>
    <row r="81" spans="1:6">
      <c r="A81" s="28" t="s">
        <v>221</v>
      </c>
      <c r="B81" s="28">
        <v>-120.6028</v>
      </c>
      <c r="C81" s="28">
        <v>-30.5</v>
      </c>
      <c r="D81" s="28">
        <v>44.4497</v>
      </c>
      <c r="F81" s="27"/>
    </row>
    <row r="82" spans="1:6">
      <c r="A82" s="28" t="s">
        <v>141</v>
      </c>
      <c r="B82" s="28">
        <v>-71.817499999999995</v>
      </c>
      <c r="C82" s="28">
        <v>-143.03389999999999</v>
      </c>
      <c r="D82" s="28">
        <v>156.91329999999999</v>
      </c>
      <c r="E82" s="27"/>
      <c r="F82" s="27"/>
    </row>
    <row r="83" spans="1:6">
      <c r="A83" s="28" t="s">
        <v>222</v>
      </c>
      <c r="B83" s="28">
        <v>-10.924300000000001</v>
      </c>
      <c r="C83" s="28">
        <v>-7.8509000000000002</v>
      </c>
      <c r="D83" s="28">
        <v>133.71549999999999</v>
      </c>
      <c r="F83" s="27"/>
    </row>
    <row r="84" spans="1:6">
      <c r="A84" s="28" t="s">
        <v>142</v>
      </c>
      <c r="B84" s="28">
        <v>-50.645099999999999</v>
      </c>
      <c r="C84" s="28">
        <v>-118.8417</v>
      </c>
      <c r="D84" s="28">
        <v>153.1183</v>
      </c>
      <c r="F84" s="27"/>
    </row>
    <row r="85" spans="1:6">
      <c r="A85" s="28" t="s">
        <v>223</v>
      </c>
      <c r="B85" s="28">
        <v>4.9286000000000003</v>
      </c>
      <c r="C85" s="28">
        <v>-25.845600000000001</v>
      </c>
      <c r="D85" s="28">
        <v>127.0851</v>
      </c>
      <c r="F85" s="27"/>
    </row>
    <row r="86" spans="1:6">
      <c r="A86" s="28" t="s">
        <v>224</v>
      </c>
      <c r="B86" s="28">
        <v>-46.019500000000001</v>
      </c>
      <c r="C86" s="28">
        <v>-122.1071</v>
      </c>
      <c r="D86" s="28">
        <v>153.6609</v>
      </c>
      <c r="E86" s="27"/>
      <c r="F86" s="27"/>
    </row>
    <row r="87" spans="1:6">
      <c r="A87" s="28" t="s">
        <v>225</v>
      </c>
      <c r="B87" s="28">
        <v>13.889900000000001</v>
      </c>
      <c r="C87" s="28">
        <v>-43.87</v>
      </c>
      <c r="D87" s="28">
        <v>125.7294</v>
      </c>
      <c r="E87" s="27"/>
      <c r="F87" s="27"/>
    </row>
    <row r="88" spans="1:6">
      <c r="A88" s="28" t="s">
        <v>143</v>
      </c>
      <c r="B88" s="28">
        <v>-41.051499999999997</v>
      </c>
      <c r="C88" s="28">
        <v>-127.63930000000001</v>
      </c>
      <c r="D88" s="28">
        <v>151.09620000000001</v>
      </c>
      <c r="F88" s="27"/>
    </row>
    <row r="89" spans="1:6">
      <c r="A89" s="28" t="s">
        <v>226</v>
      </c>
      <c r="B89" s="28">
        <v>0.4718</v>
      </c>
      <c r="C89" s="28">
        <v>-6.6102999999999996</v>
      </c>
      <c r="D89" s="28">
        <v>138.5318</v>
      </c>
      <c r="F89" s="27"/>
    </row>
    <row r="90" spans="1:6">
      <c r="A90" s="28" t="s">
        <v>227</v>
      </c>
      <c r="B90" s="28">
        <v>-55.618099999999998</v>
      </c>
      <c r="C90" s="28">
        <v>-125.9753</v>
      </c>
      <c r="D90" s="28">
        <v>156.75989999999999</v>
      </c>
      <c r="F90" s="27"/>
    </row>
    <row r="91" spans="1:6">
      <c r="A91" s="28" t="s">
        <v>228</v>
      </c>
      <c r="B91" s="28">
        <v>15.7507</v>
      </c>
      <c r="C91" s="28">
        <v>-25.349399999999999</v>
      </c>
      <c r="D91" s="28">
        <v>133.51349999999999</v>
      </c>
      <c r="F91" s="27"/>
    </row>
    <row r="92" spans="1:6">
      <c r="A92" s="28" t="s">
        <v>229</v>
      </c>
      <c r="B92" s="28">
        <v>-51.650300000000001</v>
      </c>
      <c r="C92" s="28">
        <v>-130.59229999999999</v>
      </c>
      <c r="D92" s="28">
        <v>157.94569999999999</v>
      </c>
      <c r="E92" s="27"/>
      <c r="F92" s="27"/>
    </row>
    <row r="93" spans="1:6">
      <c r="A93" s="28" t="s">
        <v>230</v>
      </c>
      <c r="B93" s="28">
        <v>22.1557</v>
      </c>
      <c r="C93" s="28">
        <v>-42.955800000000004</v>
      </c>
      <c r="D93" s="28">
        <v>129.87690000000001</v>
      </c>
      <c r="F93" s="27"/>
    </row>
    <row r="94" spans="1:6">
      <c r="A94" s="28" t="s">
        <v>231</v>
      </c>
      <c r="B94" s="28">
        <v>-46.711399999999998</v>
      </c>
      <c r="C94" s="28">
        <v>-136.25919999999999</v>
      </c>
      <c r="D94" s="28">
        <v>155.05260000000001</v>
      </c>
      <c r="F94" s="27"/>
    </row>
    <row r="95" spans="1:6">
      <c r="A95" s="28" t="s">
        <v>232</v>
      </c>
      <c r="B95" s="28">
        <v>-24.305399999999999</v>
      </c>
      <c r="C95" s="28">
        <v>-8.7949000000000002</v>
      </c>
      <c r="D95" s="28">
        <v>124.1408</v>
      </c>
      <c r="F95" s="27"/>
    </row>
    <row r="96" spans="1:6">
      <c r="A96" s="28" t="s">
        <v>144</v>
      </c>
      <c r="B96" s="28">
        <v>-55.454300000000003</v>
      </c>
      <c r="C96" s="28">
        <v>-116.3843</v>
      </c>
      <c r="D96" s="28">
        <v>149.57820000000001</v>
      </c>
      <c r="F96" s="27"/>
    </row>
    <row r="97" spans="1:6">
      <c r="A97" s="28" t="s">
        <v>233</v>
      </c>
      <c r="B97" s="28">
        <v>-56.385599999999997</v>
      </c>
      <c r="C97" s="28">
        <v>8.2774999999999999</v>
      </c>
      <c r="D97" s="28">
        <v>101.251</v>
      </c>
      <c r="F97" s="27"/>
    </row>
    <row r="98" spans="1:6">
      <c r="A98" s="28" t="s">
        <v>145</v>
      </c>
      <c r="B98" s="28">
        <v>-58.652000000000001</v>
      </c>
      <c r="C98" s="28">
        <v>-113.9752</v>
      </c>
      <c r="D98" s="28">
        <v>146.6362</v>
      </c>
      <c r="F98" s="27"/>
    </row>
    <row r="99" spans="1:6">
      <c r="A99" s="28" t="s">
        <v>234</v>
      </c>
      <c r="B99" s="28">
        <v>-103.9422</v>
      </c>
      <c r="C99" s="28">
        <v>-11.1464</v>
      </c>
      <c r="D99" s="28">
        <v>66.596900000000005</v>
      </c>
      <c r="F99" s="27"/>
    </row>
    <row r="100" spans="1:6">
      <c r="A100" s="28" t="s">
        <v>235</v>
      </c>
      <c r="B100" s="28">
        <v>-63.0289</v>
      </c>
      <c r="C100" s="28">
        <v>-111.39319999999999</v>
      </c>
      <c r="D100" s="28">
        <v>143.57839999999999</v>
      </c>
      <c r="F100" s="27"/>
    </row>
    <row r="101" spans="1:6">
      <c r="A101" s="28" t="s">
        <v>236</v>
      </c>
      <c r="B101" s="28">
        <v>-18.908300000000001</v>
      </c>
      <c r="C101" s="28">
        <v>4.6254</v>
      </c>
      <c r="D101" s="28">
        <v>136.82919999999999</v>
      </c>
      <c r="F101" s="27"/>
    </row>
    <row r="102" spans="1:6">
      <c r="A102" s="28" t="s">
        <v>146</v>
      </c>
      <c r="B102" s="28">
        <v>-59.758600000000001</v>
      </c>
      <c r="C102" s="28">
        <v>-120.09869999999999</v>
      </c>
      <c r="D102" s="28">
        <v>154.3492</v>
      </c>
      <c r="F102" s="27"/>
    </row>
    <row r="103" spans="1:6">
      <c r="A103" s="28" t="s">
        <v>237</v>
      </c>
      <c r="B103" s="28">
        <v>-62.540399999999998</v>
      </c>
      <c r="C103" s="28">
        <v>25.730499999999999</v>
      </c>
      <c r="D103" s="28">
        <v>109.74420000000001</v>
      </c>
      <c r="F103" s="27"/>
    </row>
    <row r="104" spans="1:6">
      <c r="A104" s="28" t="s">
        <v>238</v>
      </c>
      <c r="B104" s="28">
        <v>-63.894199999999998</v>
      </c>
      <c r="C104" s="28">
        <v>-118.3242</v>
      </c>
      <c r="D104" s="28">
        <v>150.53190000000001</v>
      </c>
      <c r="F104" s="27"/>
    </row>
    <row r="105" spans="1:6">
      <c r="A105" s="28" t="s">
        <v>239</v>
      </c>
      <c r="B105" s="28">
        <v>-104.37690000000001</v>
      </c>
      <c r="C105" s="28">
        <v>3.4419</v>
      </c>
      <c r="D105" s="28">
        <v>65.592399999999998</v>
      </c>
      <c r="F105" s="27"/>
    </row>
    <row r="106" spans="1:6">
      <c r="A106" s="28" t="s">
        <v>240</v>
      </c>
      <c r="B106" s="28">
        <v>-67.433300000000003</v>
      </c>
      <c r="C106" s="28">
        <v>-115.52800000000001</v>
      </c>
      <c r="D106" s="28">
        <v>146.29640000000001</v>
      </c>
      <c r="F106" s="27"/>
    </row>
    <row r="107" spans="1:6">
      <c r="A107" s="28" t="s">
        <v>241</v>
      </c>
      <c r="B107" s="28">
        <v>18.892499999999998</v>
      </c>
      <c r="C107" s="28">
        <v>-40.809100000000001</v>
      </c>
      <c r="D107" s="28">
        <v>129.70670000000001</v>
      </c>
      <c r="E107" s="27"/>
      <c r="F107" s="27"/>
    </row>
    <row r="108" spans="1:6">
      <c r="A108" s="28" t="s">
        <v>242</v>
      </c>
      <c r="B108" s="28">
        <v>-49.392299999999999</v>
      </c>
      <c r="C108" s="28">
        <v>-115.97920000000001</v>
      </c>
      <c r="D108" s="28">
        <v>148.30350000000001</v>
      </c>
      <c r="F108" s="27"/>
    </row>
    <row r="109" spans="1:6">
      <c r="A109" s="28" t="s">
        <v>243</v>
      </c>
      <c r="B109" s="28">
        <v>-31.609400000000001</v>
      </c>
      <c r="C109" s="28">
        <v>-5.149</v>
      </c>
      <c r="D109" s="28">
        <v>119.8064</v>
      </c>
      <c r="E109" s="27"/>
      <c r="F109" s="27"/>
    </row>
    <row r="110" spans="1:6">
      <c r="A110" s="28" t="s">
        <v>244</v>
      </c>
      <c r="B110" s="28">
        <v>-49.392299999999999</v>
      </c>
      <c r="C110" s="28">
        <v>-115.97920000000001</v>
      </c>
      <c r="D110" s="28">
        <v>148.30350000000001</v>
      </c>
      <c r="F110" s="27"/>
    </row>
    <row r="111" spans="1:6">
      <c r="A111" s="28" t="s">
        <v>245</v>
      </c>
      <c r="B111" s="28">
        <v>-62.167000000000002</v>
      </c>
      <c r="C111" s="28">
        <v>-51.190600000000003</v>
      </c>
      <c r="D111" s="28">
        <v>77.994799999999998</v>
      </c>
      <c r="F111" s="27"/>
    </row>
    <row r="112" spans="1:6">
      <c r="A112" s="28" t="s">
        <v>246</v>
      </c>
      <c r="B112" s="28">
        <v>-49.392299999999999</v>
      </c>
      <c r="C112" s="28">
        <v>-115.97920000000001</v>
      </c>
      <c r="D112" s="28">
        <v>148.30350000000001</v>
      </c>
      <c r="F112" s="27"/>
    </row>
    <row r="113" spans="1:6">
      <c r="A113" s="28" t="s">
        <v>247</v>
      </c>
      <c r="B113" s="28">
        <v>-18.584099999999999</v>
      </c>
      <c r="C113" s="28">
        <v>-165.25129999999999</v>
      </c>
      <c r="D113" s="28">
        <v>18.735900000000001</v>
      </c>
      <c r="F113" s="27"/>
    </row>
    <row r="114" spans="1:6">
      <c r="A114" s="28" t="s">
        <v>248</v>
      </c>
      <c r="B114" s="28">
        <v>-98.127499999999998</v>
      </c>
      <c r="C114" s="28">
        <v>-501.5</v>
      </c>
      <c r="D114" s="28">
        <v>98.229900000000001</v>
      </c>
      <c r="F114" s="27"/>
    </row>
    <row r="115" spans="1:6">
      <c r="A115" s="28" t="s">
        <v>249</v>
      </c>
      <c r="B115" s="28">
        <v>-14.0267</v>
      </c>
      <c r="C115" s="28">
        <v>-161.70240000000001</v>
      </c>
      <c r="D115" s="28">
        <v>16.3888</v>
      </c>
      <c r="F115" s="27"/>
    </row>
    <row r="116" spans="1:6">
      <c r="A116" s="28" t="s">
        <v>250</v>
      </c>
      <c r="B116" s="28">
        <v>-98.127499999999998</v>
      </c>
      <c r="C116" s="28">
        <v>-501.5</v>
      </c>
      <c r="D116" s="28">
        <v>98.229900000000001</v>
      </c>
      <c r="F116" s="27"/>
    </row>
    <row r="117" spans="1:6">
      <c r="A117" s="28" t="s">
        <v>251</v>
      </c>
      <c r="B117" s="28">
        <v>-8.7863000000000007</v>
      </c>
      <c r="C117" s="28">
        <v>10.029</v>
      </c>
      <c r="D117" s="28">
        <v>120.6643</v>
      </c>
      <c r="F117" s="27"/>
    </row>
    <row r="118" spans="1:6">
      <c r="A118" s="28" t="s">
        <v>252</v>
      </c>
      <c r="B118" s="28">
        <v>3.7406999999999999</v>
      </c>
      <c r="C118" s="28">
        <v>-117.86199999999999</v>
      </c>
      <c r="D118" s="28">
        <v>66.581699999999998</v>
      </c>
      <c r="F118" s="27"/>
    </row>
    <row r="119" spans="1:6">
      <c r="A119" s="28" t="s">
        <v>253</v>
      </c>
      <c r="B119" s="28">
        <v>-42.393999999999998</v>
      </c>
      <c r="C119" s="28">
        <v>-169.55719999999999</v>
      </c>
      <c r="D119" s="28">
        <v>103.5116</v>
      </c>
      <c r="F119" s="27"/>
    </row>
    <row r="120" spans="1:6">
      <c r="A120" s="28" t="s">
        <v>255</v>
      </c>
      <c r="B120" s="28">
        <v>12.714399999999999</v>
      </c>
      <c r="C120" s="28">
        <v>-11.032400000000001</v>
      </c>
      <c r="D120" s="28">
        <v>120.91330000000001</v>
      </c>
      <c r="E120" s="27"/>
      <c r="F120" s="27"/>
    </row>
    <row r="121" spans="1:6">
      <c r="A121" s="28" t="s">
        <v>254</v>
      </c>
      <c r="B121" s="28">
        <v>3.7406999999999999</v>
      </c>
      <c r="C121" s="28">
        <v>-117.86199999999999</v>
      </c>
      <c r="D121" s="28">
        <v>66.581699999999998</v>
      </c>
      <c r="F121" s="27"/>
    </row>
    <row r="122" spans="1:6">
      <c r="A122" s="28" t="s">
        <v>256</v>
      </c>
      <c r="B122" s="28">
        <v>-42.393999999999998</v>
      </c>
      <c r="C122" s="28">
        <v>-169.55719999999999</v>
      </c>
      <c r="D122" s="28">
        <v>103.5116</v>
      </c>
      <c r="F122" s="27"/>
    </row>
    <row r="123" spans="1:6">
      <c r="A123" s="28" t="s">
        <v>257</v>
      </c>
      <c r="B123" s="28">
        <v>28.663</v>
      </c>
      <c r="C123" s="28">
        <v>-40.740600000000001</v>
      </c>
      <c r="D123" s="28">
        <v>115.7672</v>
      </c>
      <c r="E123" s="27"/>
      <c r="F123" s="27"/>
    </row>
    <row r="124" spans="1:6">
      <c r="A124" s="28" t="s">
        <v>258</v>
      </c>
      <c r="B124" s="28">
        <v>3.7406999999999999</v>
      </c>
      <c r="C124" s="28">
        <v>-117.86199999999999</v>
      </c>
      <c r="D124" s="28">
        <v>66.581699999999998</v>
      </c>
      <c r="F124" s="27"/>
    </row>
    <row r="125" spans="1:6">
      <c r="A125" s="28" t="s">
        <v>259</v>
      </c>
      <c r="B125" s="28">
        <v>-42.393999999999998</v>
      </c>
      <c r="C125" s="28">
        <v>-169.55719999999999</v>
      </c>
      <c r="D125" s="28">
        <v>103.5116</v>
      </c>
      <c r="F125" s="27"/>
    </row>
    <row r="126" spans="1:6">
      <c r="A126" s="28" t="s">
        <v>260</v>
      </c>
      <c r="B126" s="28">
        <v>-75.301699999999997</v>
      </c>
      <c r="C126" s="28">
        <v>12.9901</v>
      </c>
      <c r="D126" s="28">
        <v>57.009799999999998</v>
      </c>
      <c r="E126" s="27"/>
      <c r="F126" s="27"/>
    </row>
    <row r="127" spans="1:6">
      <c r="A127" s="28" t="s">
        <v>261</v>
      </c>
      <c r="B127" s="28">
        <v>3.7406999999999999</v>
      </c>
      <c r="C127" s="28">
        <v>-117.86199999999999</v>
      </c>
      <c r="D127" s="28">
        <v>66.581699999999998</v>
      </c>
      <c r="F127" s="27"/>
    </row>
    <row r="128" spans="1:6">
      <c r="A128" s="28" t="s">
        <v>262</v>
      </c>
      <c r="B128" s="28">
        <v>-42.393999999999998</v>
      </c>
      <c r="C128" s="28">
        <v>-169.55719999999999</v>
      </c>
      <c r="D128" s="28">
        <v>103.5116</v>
      </c>
      <c r="F128" s="27"/>
    </row>
    <row r="129" spans="1:6">
      <c r="A129" s="28" t="s">
        <v>263</v>
      </c>
      <c r="B129" s="28">
        <v>-56.373899999999999</v>
      </c>
      <c r="C129" s="28">
        <v>-0.49519999999999997</v>
      </c>
      <c r="D129" s="28">
        <v>47.860599999999998</v>
      </c>
      <c r="E129" s="27"/>
      <c r="F129" s="27"/>
    </row>
    <row r="130" spans="1:6">
      <c r="A130" s="28" t="s">
        <v>264</v>
      </c>
      <c r="B130" s="28">
        <v>3.7406999999999999</v>
      </c>
      <c r="C130" s="28">
        <v>-117.86199999999999</v>
      </c>
      <c r="D130" s="28">
        <v>66.581699999999998</v>
      </c>
      <c r="F130" s="27"/>
    </row>
    <row r="131" spans="1:6">
      <c r="A131" s="28" t="s">
        <v>265</v>
      </c>
      <c r="B131" s="28">
        <v>-42.393999999999998</v>
      </c>
      <c r="C131" s="28">
        <v>-169.55719999999999</v>
      </c>
      <c r="D131" s="28">
        <v>103.5116</v>
      </c>
      <c r="F131" s="27"/>
    </row>
    <row r="132" spans="1:6">
      <c r="A132" s="28" t="s">
        <v>266</v>
      </c>
      <c r="B132" s="28">
        <v>-50.693100000000001</v>
      </c>
      <c r="C132" s="28">
        <v>-20.3476</v>
      </c>
      <c r="D132" s="28">
        <v>46.5411</v>
      </c>
      <c r="E132" s="27"/>
      <c r="F132" s="27"/>
    </row>
    <row r="133" spans="1:6">
      <c r="A133" s="28" t="s">
        <v>267</v>
      </c>
      <c r="B133" s="28">
        <v>3.7406999999999999</v>
      </c>
      <c r="C133" s="28">
        <v>-117.86199999999999</v>
      </c>
      <c r="D133" s="28">
        <v>66.581699999999998</v>
      </c>
      <c r="F133" s="27"/>
    </row>
    <row r="134" spans="1:6">
      <c r="A134" s="28" t="s">
        <v>268</v>
      </c>
      <c r="B134" s="28">
        <v>-42.393999999999998</v>
      </c>
      <c r="C134" s="28">
        <v>-169.55719999999999</v>
      </c>
      <c r="D134" s="28">
        <v>103.5116</v>
      </c>
      <c r="F134" s="27"/>
    </row>
    <row r="135" spans="1:6">
      <c r="A135" s="28" t="s">
        <v>269</v>
      </c>
      <c r="B135" s="28">
        <v>-60.0777</v>
      </c>
      <c r="C135" s="28">
        <v>33.486199999999997</v>
      </c>
      <c r="D135" s="28">
        <v>95.055700000000002</v>
      </c>
      <c r="E135" s="27"/>
      <c r="F135" s="27"/>
    </row>
    <row r="136" spans="1:6">
      <c r="A136" s="28" t="s">
        <v>270</v>
      </c>
      <c r="B136" s="28">
        <v>3.7406999999999999</v>
      </c>
      <c r="C136" s="28">
        <v>-117.86199999999999</v>
      </c>
      <c r="D136" s="28">
        <v>66.581699999999998</v>
      </c>
      <c r="E136" s="27"/>
      <c r="F136" s="27"/>
    </row>
    <row r="137" spans="1:6">
      <c r="A137" s="28" t="s">
        <v>271</v>
      </c>
      <c r="B137" s="28">
        <v>-42.393999999999998</v>
      </c>
      <c r="C137" s="28">
        <v>-169.55719999999999</v>
      </c>
      <c r="D137" s="28">
        <v>103.5116</v>
      </c>
      <c r="F137" s="27"/>
    </row>
    <row r="138" spans="1:6">
      <c r="A138" s="28" t="s">
        <v>272</v>
      </c>
      <c r="B138" s="28">
        <v>-47.227600000000002</v>
      </c>
      <c r="C138" s="28">
        <v>12.027200000000001</v>
      </c>
      <c r="D138" s="28">
        <v>92.767899999999997</v>
      </c>
      <c r="E138" s="27"/>
      <c r="F138" s="27"/>
    </row>
    <row r="139" spans="1:6">
      <c r="A139" s="28" t="s">
        <v>273</v>
      </c>
      <c r="B139" s="28">
        <v>3.7406999999999999</v>
      </c>
      <c r="C139" s="28">
        <v>-117.86199999999999</v>
      </c>
      <c r="D139" s="28">
        <v>66.581699999999998</v>
      </c>
      <c r="F139" s="27"/>
    </row>
    <row r="140" spans="1:6">
      <c r="A140" s="28" t="s">
        <v>274</v>
      </c>
      <c r="B140" s="28">
        <v>-42.393999999999998</v>
      </c>
      <c r="C140" s="28">
        <v>-169.55719999999999</v>
      </c>
      <c r="D140" s="28">
        <v>103.5116</v>
      </c>
      <c r="F140" s="27"/>
    </row>
    <row r="141" spans="1:6">
      <c r="A141" s="28" t="s">
        <v>147</v>
      </c>
      <c r="B141" s="28">
        <v>-41.691800000000001</v>
      </c>
      <c r="C141" s="28">
        <v>-9.1664999999999992</v>
      </c>
      <c r="D141" s="28">
        <v>91.416600000000003</v>
      </c>
      <c r="E141" s="27"/>
      <c r="F141" s="27"/>
    </row>
    <row r="142" spans="1:6">
      <c r="A142" s="28" t="s">
        <v>275</v>
      </c>
      <c r="B142" s="28">
        <v>3.7406999999999999</v>
      </c>
      <c r="C142" s="28">
        <v>-117.86199999999999</v>
      </c>
      <c r="D142" s="28">
        <v>66.581699999999998</v>
      </c>
      <c r="F142" s="27"/>
    </row>
    <row r="143" spans="1:6">
      <c r="A143" s="28" t="s">
        <v>276</v>
      </c>
      <c r="B143" s="28">
        <v>-42.393999999999998</v>
      </c>
      <c r="C143" s="28">
        <v>-169.55719999999999</v>
      </c>
      <c r="D143" s="28">
        <v>103.5116</v>
      </c>
      <c r="F143" s="27"/>
    </row>
    <row r="144" spans="1:6">
      <c r="A144" s="28" t="s">
        <v>277</v>
      </c>
      <c r="B144" s="28">
        <v>-43.339799999999997</v>
      </c>
      <c r="C144" s="28">
        <v>-166.58680000000001</v>
      </c>
      <c r="D144" s="28">
        <v>43.829000000000001</v>
      </c>
      <c r="F144" s="27"/>
    </row>
    <row r="145" spans="1:7">
      <c r="A145" s="28" t="s">
        <v>278</v>
      </c>
      <c r="B145" s="28">
        <v>-62.809199999999997</v>
      </c>
      <c r="C145" s="28">
        <v>-129.5</v>
      </c>
      <c r="D145" s="28">
        <v>124.7186</v>
      </c>
      <c r="F145" s="27"/>
      <c r="G145" s="27"/>
    </row>
    <row r="146" spans="1:7">
      <c r="A146" s="28" t="s">
        <v>279</v>
      </c>
      <c r="B146" s="28">
        <v>-27.210699999999999</v>
      </c>
      <c r="C146" s="28">
        <v>-164.3013</v>
      </c>
      <c r="D146" s="28">
        <v>33.653399999999998</v>
      </c>
      <c r="F146" s="27"/>
      <c r="G146" s="27"/>
    </row>
    <row r="147" spans="1:7">
      <c r="A147" s="28" t="s">
        <v>148</v>
      </c>
      <c r="B147" s="28">
        <v>-62.809199999999997</v>
      </c>
      <c r="C147" s="28">
        <v>-129.5</v>
      </c>
      <c r="D147" s="28">
        <v>124.7186</v>
      </c>
      <c r="F147" s="27"/>
      <c r="G147" s="27"/>
    </row>
    <row r="148" spans="1:7">
      <c r="A148" s="28" t="s">
        <v>280</v>
      </c>
      <c r="B148" s="28">
        <v>-52.009</v>
      </c>
      <c r="C148" s="28">
        <v>-151.61089999999999</v>
      </c>
      <c r="D148" s="28">
        <v>55.973500000000001</v>
      </c>
      <c r="F148" s="27"/>
      <c r="G148" s="27"/>
    </row>
    <row r="149" spans="1:7">
      <c r="A149" s="28" t="s">
        <v>281</v>
      </c>
      <c r="B149" s="28">
        <v>-49.593699999999998</v>
      </c>
      <c r="C149" s="28">
        <v>-143.8518</v>
      </c>
      <c r="D149" s="28">
        <v>99.833799999999997</v>
      </c>
      <c r="F149" s="27"/>
      <c r="G149" s="27"/>
    </row>
    <row r="150" spans="1:7">
      <c r="A150" s="28" t="s">
        <v>282</v>
      </c>
      <c r="B150" s="28">
        <v>-62.809199999999997</v>
      </c>
      <c r="C150" s="28">
        <v>-129.5</v>
      </c>
      <c r="D150" s="28">
        <v>124.7186</v>
      </c>
      <c r="F150" s="27"/>
      <c r="G150" s="27"/>
    </row>
    <row r="151" spans="1:7">
      <c r="A151" s="28" t="s">
        <v>283</v>
      </c>
      <c r="B151" s="28">
        <v>-39.129800000000003</v>
      </c>
      <c r="C151" s="28">
        <v>-156.5</v>
      </c>
      <c r="D151" s="28">
        <v>35.218800000000002</v>
      </c>
      <c r="F151" s="27"/>
      <c r="G151" s="27"/>
    </row>
    <row r="152" spans="1:7">
      <c r="A152" s="28" t="s">
        <v>284</v>
      </c>
      <c r="B152" s="28">
        <v>-49.593699999999998</v>
      </c>
      <c r="C152" s="28">
        <v>-143.8518</v>
      </c>
      <c r="D152" s="28">
        <v>99.833799999999997</v>
      </c>
      <c r="F152" s="27"/>
      <c r="G152" s="27"/>
    </row>
    <row r="153" spans="1:7">
      <c r="A153" s="28" t="s">
        <v>285</v>
      </c>
      <c r="B153" s="28">
        <v>-62.809199999999997</v>
      </c>
      <c r="C153" s="28">
        <v>-129.5</v>
      </c>
      <c r="D153" s="28">
        <v>124.7186</v>
      </c>
      <c r="F153" s="27"/>
      <c r="G153" s="27"/>
    </row>
    <row r="154" spans="1:7">
      <c r="A154" s="28" t="s">
        <v>286</v>
      </c>
      <c r="B154" s="28">
        <v>-17.792100000000001</v>
      </c>
      <c r="C154" s="28">
        <v>-151.13220000000001</v>
      </c>
      <c r="D154" s="28">
        <v>29.160599999999999</v>
      </c>
      <c r="F154" s="27"/>
      <c r="G154" s="27"/>
    </row>
    <row r="155" spans="1:7">
      <c r="A155" s="28" t="s">
        <v>287</v>
      </c>
      <c r="B155" s="28">
        <v>-49.593699999999998</v>
      </c>
      <c r="C155" s="28">
        <v>-143.8518</v>
      </c>
      <c r="D155" s="28">
        <v>99.833799999999997</v>
      </c>
      <c r="F155" s="27"/>
      <c r="G155" s="27"/>
    </row>
    <row r="156" spans="1:7">
      <c r="A156" s="28" t="s">
        <v>288</v>
      </c>
      <c r="B156" s="28">
        <v>-62.809199999999997</v>
      </c>
      <c r="C156" s="28">
        <v>-129.5</v>
      </c>
      <c r="D156" s="28">
        <v>124.7186</v>
      </c>
      <c r="F156" s="27"/>
      <c r="G156" s="27"/>
    </row>
    <row r="157" spans="1:7">
      <c r="A157" s="28" t="s">
        <v>289</v>
      </c>
      <c r="B157" s="28">
        <v>-33.042700000000004</v>
      </c>
      <c r="C157" s="28">
        <v>-131.46619999999999</v>
      </c>
      <c r="D157" s="28">
        <v>52.2346</v>
      </c>
      <c r="F157" s="27"/>
      <c r="G157" s="27"/>
    </row>
    <row r="158" spans="1:7">
      <c r="A158" s="28" t="s">
        <v>290</v>
      </c>
      <c r="B158" s="28">
        <v>-78.131</v>
      </c>
      <c r="C158" s="28">
        <v>-130.822</v>
      </c>
      <c r="D158" s="28">
        <v>54.668999999999997</v>
      </c>
      <c r="E158" s="27"/>
      <c r="F158" s="27"/>
      <c r="G158" s="27"/>
    </row>
    <row r="159" spans="1:7">
      <c r="A159" s="28" t="s">
        <v>291</v>
      </c>
      <c r="B159" s="28">
        <v>-57.617400000000004</v>
      </c>
      <c r="C159" s="28">
        <v>-119.2448</v>
      </c>
      <c r="D159" s="28">
        <v>128.6337</v>
      </c>
      <c r="F159" s="27"/>
      <c r="G159" s="27"/>
    </row>
    <row r="160" spans="1:7">
      <c r="A160" s="28" t="s">
        <v>292</v>
      </c>
      <c r="B160" s="28">
        <v>-56.434199999999997</v>
      </c>
      <c r="C160" s="28">
        <v>-143.8707</v>
      </c>
      <c r="D160" s="28">
        <v>49.332799999999999</v>
      </c>
      <c r="F160" s="27"/>
      <c r="G160" s="27"/>
    </row>
    <row r="161" spans="1:7">
      <c r="A161" s="28" t="s">
        <v>293</v>
      </c>
      <c r="B161" s="28">
        <v>-78.131</v>
      </c>
      <c r="C161" s="28">
        <v>-130.822</v>
      </c>
      <c r="D161" s="28">
        <v>54.668999999999997</v>
      </c>
      <c r="F161" s="27"/>
      <c r="G161" s="27"/>
    </row>
    <row r="162" spans="1:7">
      <c r="A162" s="28" t="s">
        <v>294</v>
      </c>
      <c r="B162" s="28">
        <v>-57.617400000000004</v>
      </c>
      <c r="C162" s="28">
        <v>-119.2448</v>
      </c>
      <c r="D162" s="28">
        <v>128.6337</v>
      </c>
      <c r="F162" s="27"/>
      <c r="G162" s="27"/>
    </row>
    <row r="163" spans="1:7">
      <c r="A163" s="28" t="s">
        <v>149</v>
      </c>
      <c r="B163" s="28">
        <v>-53.717599999999997</v>
      </c>
      <c r="C163" s="28">
        <v>-161.83170000000001</v>
      </c>
      <c r="D163" s="28">
        <v>40.706099999999999</v>
      </c>
      <c r="F163" s="27"/>
      <c r="G163" s="27"/>
    </row>
    <row r="164" spans="1:7">
      <c r="A164" s="28" t="s">
        <v>295</v>
      </c>
      <c r="B164" s="28">
        <v>-78.131</v>
      </c>
      <c r="C164" s="28">
        <v>-130.822</v>
      </c>
      <c r="D164" s="28">
        <v>54.668999999999997</v>
      </c>
      <c r="F164" s="27"/>
      <c r="G164" s="27"/>
    </row>
    <row r="165" spans="1:7">
      <c r="A165" s="28" t="s">
        <v>296</v>
      </c>
      <c r="B165" s="28">
        <v>-57.617400000000004</v>
      </c>
      <c r="C165" s="28">
        <v>-119.2448</v>
      </c>
      <c r="D165" s="28">
        <v>128.6337</v>
      </c>
      <c r="F165" s="27"/>
      <c r="G165" s="27"/>
    </row>
    <row r="166" spans="1:7">
      <c r="A166" s="28" t="s">
        <v>297</v>
      </c>
      <c r="B166" s="28">
        <v>6.5720000000000001</v>
      </c>
      <c r="C166" s="28">
        <v>-120.8758</v>
      </c>
      <c r="D166" s="28">
        <v>47.800699999999999</v>
      </c>
      <c r="E166" s="27"/>
      <c r="F166" s="27"/>
      <c r="G166" s="27"/>
    </row>
    <row r="167" spans="1:7">
      <c r="A167" s="28" t="s">
        <v>298</v>
      </c>
      <c r="B167" s="28">
        <v>-43.813099999999999</v>
      </c>
      <c r="C167" s="28">
        <v>-171.2475</v>
      </c>
      <c r="D167" s="28">
        <v>105.7375</v>
      </c>
      <c r="F167" s="27"/>
      <c r="G167" s="27"/>
    </row>
    <row r="168" spans="1:7">
      <c r="A168" s="28" t="s">
        <v>299</v>
      </c>
      <c r="B168" s="28">
        <v>9.8234999999999992</v>
      </c>
      <c r="C168" s="28">
        <v>-125.58410000000001</v>
      </c>
      <c r="D168" s="28">
        <v>43.438000000000002</v>
      </c>
      <c r="F168" s="27"/>
      <c r="G168" s="27"/>
    </row>
    <row r="169" spans="1:7">
      <c r="A169" s="28" t="s">
        <v>300</v>
      </c>
      <c r="B169" s="28">
        <v>-45.2121</v>
      </c>
      <c r="C169" s="28">
        <v>-180.506</v>
      </c>
      <c r="D169" s="28">
        <v>111.16930000000001</v>
      </c>
      <c r="F169" s="27"/>
      <c r="G169" s="27"/>
    </row>
    <row r="170" spans="1:7">
      <c r="A170" s="28" t="s">
        <v>301</v>
      </c>
      <c r="B170" s="28">
        <v>14.3025</v>
      </c>
      <c r="C170" s="28">
        <v>-129.0188</v>
      </c>
      <c r="D170" s="28">
        <v>38.658499999999997</v>
      </c>
      <c r="F170" s="27"/>
      <c r="G170" s="27"/>
    </row>
    <row r="171" spans="1:7">
      <c r="A171" s="28" t="s">
        <v>302</v>
      </c>
      <c r="B171" s="28">
        <v>-45.554000000000002</v>
      </c>
      <c r="C171" s="28">
        <v>-188.57660000000001</v>
      </c>
      <c r="D171" s="28">
        <v>114.044</v>
      </c>
      <c r="F171" s="27"/>
      <c r="G171" s="27"/>
    </row>
    <row r="172" spans="1:7">
      <c r="A172" s="28" t="s">
        <v>303</v>
      </c>
      <c r="B172" s="28">
        <v>19.875</v>
      </c>
      <c r="C172" s="28">
        <v>-132.75049999999999</v>
      </c>
      <c r="D172" s="28">
        <v>34.838700000000003</v>
      </c>
      <c r="F172" s="27"/>
      <c r="G172" s="27"/>
    </row>
    <row r="173" spans="1:7">
      <c r="A173" s="28" t="s">
        <v>304</v>
      </c>
      <c r="B173" s="28">
        <v>-45.746499999999997</v>
      </c>
      <c r="C173" s="28">
        <v>-197.99299999999999</v>
      </c>
      <c r="D173" s="28">
        <v>114.37430000000001</v>
      </c>
      <c r="F173" s="27"/>
      <c r="G173" s="27"/>
    </row>
    <row r="174" spans="1:7">
      <c r="A174" s="28" t="s">
        <v>305</v>
      </c>
      <c r="B174" s="28">
        <v>-94.114000000000004</v>
      </c>
      <c r="C174" s="28">
        <v>-48.5</v>
      </c>
      <c r="D174" s="28">
        <v>22.777100000000001</v>
      </c>
      <c r="F174" s="27"/>
      <c r="G174" s="27"/>
    </row>
    <row r="175" spans="1:7">
      <c r="A175" s="28" t="s">
        <v>150</v>
      </c>
      <c r="B175" s="28">
        <v>-68.313999999999993</v>
      </c>
      <c r="C175" s="28">
        <v>-112.1437</v>
      </c>
      <c r="D175" s="28">
        <v>127.7175</v>
      </c>
      <c r="F175" s="27"/>
      <c r="G175" s="27"/>
    </row>
    <row r="176" spans="1:7">
      <c r="A176" s="28" t="s">
        <v>306</v>
      </c>
      <c r="B176" s="28">
        <v>-69.375</v>
      </c>
      <c r="C176" s="28">
        <v>233.22790000000001</v>
      </c>
      <c r="D176" s="28">
        <v>28.323799999999999</v>
      </c>
      <c r="E176" s="27"/>
      <c r="F176" s="27"/>
      <c r="G176" s="27"/>
    </row>
    <row r="177" spans="1:6">
      <c r="A177" s="28" t="s">
        <v>307</v>
      </c>
      <c r="B177" s="28">
        <v>-42.393999999999998</v>
      </c>
      <c r="C177" s="28">
        <v>-169.55719999999999</v>
      </c>
      <c r="D177" s="28">
        <v>103.5116</v>
      </c>
      <c r="F177" s="27"/>
    </row>
    <row r="178" spans="1:6">
      <c r="A178" s="28" t="s">
        <v>151</v>
      </c>
      <c r="B178" s="28">
        <v>-69.375</v>
      </c>
      <c r="C178" s="28">
        <v>224.85140000000001</v>
      </c>
      <c r="D178" s="28">
        <v>28.323799999999999</v>
      </c>
      <c r="F178" s="27"/>
    </row>
    <row r="179" spans="1:6">
      <c r="A179" s="28" t="s">
        <v>308</v>
      </c>
      <c r="B179" s="28">
        <v>3.7406999999999999</v>
      </c>
      <c r="C179" s="28">
        <v>-117.86199999999999</v>
      </c>
      <c r="D179" s="28">
        <v>66.581699999999998</v>
      </c>
      <c r="F179" s="27"/>
    </row>
    <row r="180" spans="1:6">
      <c r="A180" s="28" t="s">
        <v>309</v>
      </c>
      <c r="B180" s="28">
        <v>-42.393999999999998</v>
      </c>
      <c r="C180" s="28">
        <v>-169.55719999999999</v>
      </c>
      <c r="D180" s="28">
        <v>103.5116</v>
      </c>
      <c r="F180" s="27"/>
    </row>
    <row r="181" spans="1:6">
      <c r="A181" s="28" t="s">
        <v>310</v>
      </c>
      <c r="B181" s="28">
        <v>-69.375</v>
      </c>
      <c r="C181" s="28">
        <v>141.08619999999999</v>
      </c>
      <c r="D181" s="28">
        <v>28.323799999999999</v>
      </c>
      <c r="E181" s="27"/>
      <c r="F181" s="27"/>
    </row>
    <row r="182" spans="1:6">
      <c r="A182" s="28" t="s">
        <v>311</v>
      </c>
      <c r="B182" s="28">
        <v>3.7406999999999999</v>
      </c>
      <c r="C182" s="28">
        <v>-117.86199999999999</v>
      </c>
      <c r="D182" s="28">
        <v>66.581699999999998</v>
      </c>
      <c r="F182" s="27"/>
    </row>
    <row r="183" spans="1:6">
      <c r="A183" s="28" t="s">
        <v>312</v>
      </c>
      <c r="B183" s="28">
        <v>-42.393999999999998</v>
      </c>
      <c r="C183" s="28">
        <v>-169.55719999999999</v>
      </c>
      <c r="D183" s="28">
        <v>103.5116</v>
      </c>
      <c r="F183" s="27"/>
    </row>
    <row r="184" spans="1:6">
      <c r="A184" s="28" t="s">
        <v>152</v>
      </c>
      <c r="B184" s="28">
        <v>-69.375</v>
      </c>
      <c r="C184" s="28">
        <v>63.603400000000001</v>
      </c>
      <c r="D184" s="28">
        <v>28.323799999999999</v>
      </c>
      <c r="E184" s="27"/>
      <c r="F184" s="27"/>
    </row>
    <row r="185" spans="1:6">
      <c r="A185" s="28" t="s">
        <v>313</v>
      </c>
      <c r="B185" s="28">
        <v>3.7406999999999999</v>
      </c>
      <c r="C185" s="28">
        <v>-117.86199999999999</v>
      </c>
      <c r="D185" s="28">
        <v>66.581699999999998</v>
      </c>
      <c r="F185" s="27"/>
    </row>
    <row r="186" spans="1:6">
      <c r="A186" s="28" t="s">
        <v>314</v>
      </c>
      <c r="B186" s="28">
        <v>-42.393999999999998</v>
      </c>
      <c r="C186" s="28">
        <v>-169.55719999999999</v>
      </c>
      <c r="D186" s="28">
        <v>103.5116</v>
      </c>
      <c r="F186" s="27"/>
    </row>
    <row r="187" spans="1:6">
      <c r="A187" s="28" t="s">
        <v>315</v>
      </c>
      <c r="B187" s="28">
        <v>-60.871899999999997</v>
      </c>
      <c r="C187" s="28">
        <v>-144.4659</v>
      </c>
      <c r="D187" s="28">
        <v>79.406199999999998</v>
      </c>
      <c r="F187" s="27"/>
    </row>
    <row r="188" spans="1:6">
      <c r="A188" s="28" t="s">
        <v>316</v>
      </c>
      <c r="B188" s="28">
        <v>-77.009600000000006</v>
      </c>
      <c r="C188" s="28">
        <v>-137.10300000000001</v>
      </c>
      <c r="D188" s="28">
        <v>122.7525</v>
      </c>
      <c r="F188" s="27"/>
    </row>
    <row r="189" spans="1:6">
      <c r="A189" s="28" t="s">
        <v>317</v>
      </c>
      <c r="B189" s="28">
        <v>-62.456800000000001</v>
      </c>
      <c r="C189" s="28">
        <v>-150.5359</v>
      </c>
      <c r="D189" s="28">
        <v>77.339299999999994</v>
      </c>
      <c r="F189" s="27"/>
    </row>
    <row r="190" spans="1:6">
      <c r="A190" s="28" t="s">
        <v>153</v>
      </c>
      <c r="B190" s="28">
        <v>-77.3035</v>
      </c>
      <c r="C190" s="28">
        <v>-145.739</v>
      </c>
      <c r="D190" s="28">
        <v>122.8415</v>
      </c>
      <c r="F190" s="27"/>
    </row>
    <row r="191" spans="1:6">
      <c r="A191" s="28" t="s">
        <v>155</v>
      </c>
      <c r="B191" s="28">
        <v>-65.622600000000006</v>
      </c>
      <c r="C191" s="28">
        <v>-156.2508</v>
      </c>
      <c r="D191" s="28">
        <v>76.968800000000002</v>
      </c>
      <c r="F191" s="27"/>
    </row>
    <row r="192" spans="1:6">
      <c r="A192" s="28" t="s">
        <v>154</v>
      </c>
      <c r="B192" s="28">
        <v>-76.203900000000004</v>
      </c>
      <c r="C192" s="28">
        <v>-154.19239999999999</v>
      </c>
      <c r="D192" s="28">
        <v>123.292</v>
      </c>
      <c r="F192" s="27"/>
    </row>
    <row r="193" spans="1:6">
      <c r="A193" s="28" t="s">
        <v>318</v>
      </c>
      <c r="B193" s="28">
        <v>-68.164500000000004</v>
      </c>
      <c r="C193" s="28">
        <v>-161.26079999999999</v>
      </c>
      <c r="D193" s="28">
        <v>75.639700000000005</v>
      </c>
      <c r="F193" s="27"/>
    </row>
    <row r="194" spans="1:6">
      <c r="A194" s="28" t="s">
        <v>156</v>
      </c>
      <c r="B194" s="28">
        <v>-73.941800000000001</v>
      </c>
      <c r="C194" s="28">
        <v>-164.72110000000001</v>
      </c>
      <c r="D194" s="28">
        <v>125.4067</v>
      </c>
      <c r="F194" s="27"/>
    </row>
    <row r="195" spans="1:6">
      <c r="A195" s="28" t="s">
        <v>319</v>
      </c>
      <c r="B195" s="28">
        <v>12.2423</v>
      </c>
      <c r="C195" s="28">
        <v>-78.5</v>
      </c>
      <c r="D195" s="28">
        <v>109.06619999999999</v>
      </c>
      <c r="F195" s="27"/>
    </row>
    <row r="196" spans="1:6">
      <c r="A196" s="28" t="s">
        <v>157</v>
      </c>
      <c r="B196" s="28">
        <v>-76.856200000000001</v>
      </c>
      <c r="C196" s="28">
        <v>-498.5</v>
      </c>
      <c r="D196" s="28">
        <v>129.93610000000001</v>
      </c>
      <c r="F196" s="27"/>
    </row>
    <row r="197" spans="1:6">
      <c r="A197" s="28" t="s">
        <v>320</v>
      </c>
      <c r="B197" s="28">
        <v>25.888000000000002</v>
      </c>
      <c r="C197" s="28">
        <v>-52.5</v>
      </c>
      <c r="D197" s="28">
        <v>123.1133</v>
      </c>
      <c r="F197" s="27"/>
    </row>
    <row r="198" spans="1:6">
      <c r="A198" s="28" t="s">
        <v>321</v>
      </c>
      <c r="B198" s="28">
        <v>8.6302000000000003</v>
      </c>
      <c r="C198" s="28">
        <v>-176.5</v>
      </c>
      <c r="D198" s="28">
        <v>107.0595</v>
      </c>
      <c r="F198" s="27"/>
    </row>
    <row r="199" spans="1:6">
      <c r="A199" s="28" t="s">
        <v>322</v>
      </c>
      <c r="B199" s="28">
        <v>3.4127000000000001</v>
      </c>
      <c r="C199" s="28">
        <v>-201.5</v>
      </c>
      <c r="D199" s="28">
        <v>100.6379</v>
      </c>
      <c r="E199" s="27"/>
      <c r="F199" s="27"/>
    </row>
    <row r="200" spans="1:6">
      <c r="A200" s="28" t="s">
        <v>162</v>
      </c>
      <c r="B200" s="28">
        <v>-3.0087999999999999</v>
      </c>
      <c r="C200" s="28">
        <v>-226.5</v>
      </c>
      <c r="D200" s="28">
        <v>96.223200000000006</v>
      </c>
      <c r="E200" s="27"/>
      <c r="F200" s="27"/>
    </row>
    <row r="201" spans="1:6">
      <c r="A201" s="28" t="s">
        <v>163</v>
      </c>
      <c r="B201" s="28">
        <v>-9.8316999999999997</v>
      </c>
      <c r="C201" s="28">
        <v>-251.5</v>
      </c>
      <c r="D201" s="28">
        <v>91.406999999999996</v>
      </c>
      <c r="F201" s="27"/>
    </row>
    <row r="202" spans="1:6">
      <c r="A202" s="28" t="s">
        <v>164</v>
      </c>
      <c r="B202" s="28">
        <v>-19.0626</v>
      </c>
      <c r="C202" s="28">
        <v>-276.5</v>
      </c>
      <c r="D202" s="28">
        <v>86.590900000000005</v>
      </c>
      <c r="F202" s="27"/>
    </row>
    <row r="203" spans="1:6">
      <c r="A203" s="28" t="s">
        <v>165</v>
      </c>
      <c r="B203" s="28">
        <v>-31.102900000000002</v>
      </c>
      <c r="C203" s="28">
        <v>-301.5</v>
      </c>
      <c r="D203" s="28">
        <v>81.774699999999996</v>
      </c>
      <c r="F203" s="27"/>
    </row>
    <row r="204" spans="1:6">
      <c r="A204" s="28" t="s">
        <v>166</v>
      </c>
      <c r="B204" s="28">
        <v>-44.748600000000003</v>
      </c>
      <c r="C204" s="28">
        <v>-326.5</v>
      </c>
      <c r="D204" s="28">
        <v>76.958600000000004</v>
      </c>
      <c r="E204" s="27"/>
      <c r="F204" s="27"/>
    </row>
    <row r="205" spans="1:6">
      <c r="A205" s="28" t="s">
        <v>167</v>
      </c>
      <c r="B205" s="28">
        <v>-58.394399999999997</v>
      </c>
      <c r="C205" s="28">
        <v>-351.5</v>
      </c>
      <c r="D205" s="28">
        <v>75.754599999999996</v>
      </c>
      <c r="F205" s="27"/>
    </row>
    <row r="206" spans="1:6">
      <c r="A206" s="28" t="s">
        <v>168</v>
      </c>
      <c r="B206" s="28">
        <v>-73.244100000000003</v>
      </c>
      <c r="C206" s="28">
        <v>-376.5</v>
      </c>
      <c r="D206" s="28">
        <v>72.142499999999998</v>
      </c>
      <c r="F206" s="27"/>
    </row>
    <row r="207" spans="1:6">
      <c r="A207" s="28" t="s">
        <v>158</v>
      </c>
      <c r="B207" s="28">
        <v>-86.087100000000007</v>
      </c>
      <c r="C207" s="28">
        <v>-401.5</v>
      </c>
      <c r="D207" s="28">
        <v>70.135800000000003</v>
      </c>
      <c r="F207" s="27"/>
    </row>
    <row r="208" spans="1:6">
      <c r="A208" s="28" t="s">
        <v>159</v>
      </c>
      <c r="B208" s="28">
        <v>-94.114000000000004</v>
      </c>
      <c r="C208" s="28">
        <v>-426.5</v>
      </c>
      <c r="D208" s="28">
        <v>67.326300000000003</v>
      </c>
      <c r="F208" s="27"/>
    </row>
    <row r="209" spans="1:6">
      <c r="A209" s="28" t="s">
        <v>160</v>
      </c>
      <c r="B209" s="28">
        <v>-98.127499999999998</v>
      </c>
      <c r="C209" s="28">
        <v>-451.5</v>
      </c>
      <c r="D209" s="28">
        <v>68.931700000000006</v>
      </c>
      <c r="F209" s="27"/>
    </row>
    <row r="210" spans="1:6">
      <c r="A210" s="28" t="s">
        <v>161</v>
      </c>
      <c r="B210" s="28">
        <v>-108.1611</v>
      </c>
      <c r="C210" s="28">
        <v>-476.5</v>
      </c>
      <c r="D210" s="28">
        <v>76.958600000000004</v>
      </c>
      <c r="F210" s="27"/>
    </row>
    <row r="211" spans="1:6">
      <c r="A211" s="28" t="s">
        <v>323</v>
      </c>
      <c r="B211" s="28">
        <v>-93.477500000000006</v>
      </c>
      <c r="C211" s="28">
        <v>-515.61800000000005</v>
      </c>
      <c r="D211" s="28">
        <v>94.114900000000006</v>
      </c>
      <c r="F211" s="27"/>
    </row>
    <row r="212" spans="1:6">
      <c r="A212" s="28" t="s">
        <v>170</v>
      </c>
      <c r="B212" s="28">
        <v>-87.291200000000003</v>
      </c>
      <c r="C212" s="28">
        <v>-158.5</v>
      </c>
      <c r="D212" s="28">
        <v>61.306199999999997</v>
      </c>
      <c r="F212" s="27"/>
    </row>
    <row r="213" spans="1:6">
      <c r="A213" s="28" t="s">
        <v>169</v>
      </c>
      <c r="B213" s="28">
        <v>-106.1544</v>
      </c>
      <c r="C213" s="28">
        <v>-509.5</v>
      </c>
      <c r="D213" s="28">
        <v>99.835300000000004</v>
      </c>
      <c r="F213" s="27"/>
    </row>
    <row r="214" spans="1:6">
      <c r="A214" s="28" t="s">
        <v>324</v>
      </c>
      <c r="B214" s="28">
        <v>23.732299999999999</v>
      </c>
      <c r="C214" s="28">
        <v>-49.3733</v>
      </c>
      <c r="D214" s="28">
        <v>126.66379999999999</v>
      </c>
      <c r="F214" s="27"/>
    </row>
    <row r="215" spans="1:6">
      <c r="A215" s="28" t="s">
        <v>171</v>
      </c>
      <c r="B215" s="28">
        <v>-95.318100000000001</v>
      </c>
      <c r="C215" s="28">
        <v>-487.5</v>
      </c>
      <c r="D215" s="28">
        <v>152.01009999999999</v>
      </c>
      <c r="F215" s="27"/>
    </row>
    <row r="216" spans="1:6">
      <c r="A216" s="28" t="s">
        <v>325</v>
      </c>
      <c r="B216" s="28">
        <v>23.619199999999999</v>
      </c>
      <c r="C216" s="28">
        <v>-43.675199999999997</v>
      </c>
      <c r="D216" s="28">
        <v>129.54259999999999</v>
      </c>
      <c r="F216" s="27"/>
    </row>
    <row r="217" spans="1:6">
      <c r="A217" s="28" t="s">
        <v>172</v>
      </c>
      <c r="B217" s="28">
        <v>-95.318100000000001</v>
      </c>
      <c r="C217" s="28">
        <v>-487.5</v>
      </c>
      <c r="D217" s="28">
        <v>152.01009999999999</v>
      </c>
      <c r="F217" s="27"/>
    </row>
    <row r="218" spans="1:6">
      <c r="F218" s="27"/>
    </row>
    <row r="219" spans="1:6">
      <c r="F219" s="27"/>
    </row>
    <row r="220" spans="1:6">
      <c r="F220" s="27"/>
    </row>
    <row r="221" spans="1:6">
      <c r="F221" s="27"/>
    </row>
    <row r="222" spans="1:6">
      <c r="F222" s="27"/>
    </row>
    <row r="223" spans="1:6">
      <c r="F223" s="27"/>
    </row>
    <row r="224" spans="1:6">
      <c r="F224" s="27"/>
    </row>
    <row r="225" spans="6:6">
      <c r="F225" s="27"/>
    </row>
    <row r="226" spans="6:6">
      <c r="F226" s="27"/>
    </row>
    <row r="227" spans="6:6">
      <c r="F227" s="27"/>
    </row>
    <row r="228" spans="6:6">
      <c r="F228" s="27"/>
    </row>
    <row r="229" spans="6:6">
      <c r="F229" s="27"/>
    </row>
    <row r="230" spans="6:6">
      <c r="F230" s="27"/>
    </row>
    <row r="231" spans="6:6">
      <c r="F231" s="27"/>
    </row>
    <row r="232" spans="6:6">
      <c r="F232" s="27"/>
    </row>
    <row r="233" spans="6:6">
      <c r="F233" s="27"/>
    </row>
    <row r="234" spans="6:6">
      <c r="F234" s="27"/>
    </row>
    <row r="235" spans="6:6">
      <c r="F235" s="27"/>
    </row>
    <row r="236" spans="6:6">
      <c r="F236" s="27"/>
    </row>
    <row r="237" spans="6:6">
      <c r="F237" s="27"/>
    </row>
    <row r="238" spans="6:6">
      <c r="F238" s="27"/>
    </row>
    <row r="239" spans="6:6">
      <c r="F239" s="27"/>
    </row>
    <row r="240" spans="6:6">
      <c r="F240" s="27"/>
    </row>
    <row r="241" spans="6:6">
      <c r="F241" s="27"/>
    </row>
    <row r="242" spans="6:6">
      <c r="F242" s="27"/>
    </row>
    <row r="243" spans="6:6">
      <c r="F243" s="27"/>
    </row>
    <row r="244" spans="6:6">
      <c r="F244" s="27"/>
    </row>
    <row r="245" spans="6:6">
      <c r="F245" s="27"/>
    </row>
    <row r="246" spans="6:6">
      <c r="F246" s="27"/>
    </row>
    <row r="247" spans="6:6">
      <c r="F247" s="27"/>
    </row>
    <row r="248" spans="6:6">
      <c r="F248" s="27"/>
    </row>
    <row r="249" spans="6:6">
      <c r="F249" s="27"/>
    </row>
    <row r="250" spans="6:6">
      <c r="F250" s="27"/>
    </row>
    <row r="251" spans="6:6">
      <c r="F251" s="27"/>
    </row>
    <row r="252" spans="6:6">
      <c r="F252" s="27"/>
    </row>
    <row r="253" spans="6:6">
      <c r="F253" s="27"/>
    </row>
    <row r="254" spans="6:6">
      <c r="F254" s="27"/>
    </row>
    <row r="255" spans="6:6">
      <c r="F255" s="27"/>
    </row>
    <row r="256" spans="6:6">
      <c r="F256" s="27"/>
    </row>
    <row r="257" spans="6:6">
      <c r="F257" s="27"/>
    </row>
    <row r="258" spans="6:6">
      <c r="F258" s="27"/>
    </row>
    <row r="259" spans="6:6">
      <c r="F259" s="27"/>
    </row>
    <row r="260" spans="6:6">
      <c r="F260" s="27"/>
    </row>
    <row r="261" spans="6:6">
      <c r="F261" s="27"/>
    </row>
    <row r="262" spans="6:6">
      <c r="F262" s="27"/>
    </row>
    <row r="263" spans="6:6">
      <c r="F263" s="27"/>
    </row>
    <row r="264" spans="6:6">
      <c r="F264" s="27"/>
    </row>
    <row r="265" spans="6:6">
      <c r="F265" s="27"/>
    </row>
    <row r="266" spans="6:6">
      <c r="F266" s="27"/>
    </row>
    <row r="267" spans="6:6">
      <c r="F267" s="27"/>
    </row>
    <row r="268" spans="6:6">
      <c r="F268" s="27"/>
    </row>
    <row r="269" spans="6:6">
      <c r="F269" s="27"/>
    </row>
    <row r="270" spans="6:6">
      <c r="F270" s="27"/>
    </row>
    <row r="271" spans="6:6">
      <c r="F271" s="27"/>
    </row>
    <row r="272" spans="6:6">
      <c r="F272" s="27"/>
    </row>
    <row r="273" spans="6:6">
      <c r="F273" s="27"/>
    </row>
    <row r="274" spans="6:6">
      <c r="F274" s="27"/>
    </row>
    <row r="275" spans="6:6">
      <c r="F275" s="27"/>
    </row>
    <row r="276" spans="6:6">
      <c r="F276" s="27"/>
    </row>
    <row r="277" spans="6:6">
      <c r="F277" s="27"/>
    </row>
    <row r="278" spans="6:6">
      <c r="F278" s="27"/>
    </row>
    <row r="279" spans="6:6">
      <c r="F279" s="27"/>
    </row>
    <row r="280" spans="6:6">
      <c r="F280" s="27"/>
    </row>
    <row r="281" spans="6:6">
      <c r="F281" s="27"/>
    </row>
    <row r="282" spans="6:6">
      <c r="F282" s="27"/>
    </row>
    <row r="283" spans="6:6">
      <c r="F283" s="27"/>
    </row>
    <row r="284" spans="6:6">
      <c r="F284" s="27"/>
    </row>
    <row r="285" spans="6:6">
      <c r="F285" s="27"/>
    </row>
    <row r="286" spans="6:6">
      <c r="F286" s="27"/>
    </row>
    <row r="287" spans="6:6">
      <c r="F287" s="27"/>
    </row>
    <row r="288" spans="6:6">
      <c r="F288" s="27"/>
    </row>
    <row r="289" spans="6:6">
      <c r="F289" s="27"/>
    </row>
    <row r="290" spans="6:6">
      <c r="F290" s="27"/>
    </row>
    <row r="291" spans="6:6">
      <c r="F291" s="27"/>
    </row>
    <row r="292" spans="6:6">
      <c r="F292" s="27"/>
    </row>
    <row r="293" spans="6:6">
      <c r="F293" s="27"/>
    </row>
    <row r="294" spans="6:6">
      <c r="F294" s="27"/>
    </row>
    <row r="295" spans="6:6">
      <c r="F295" s="27"/>
    </row>
    <row r="296" spans="6:6">
      <c r="F296" s="27"/>
    </row>
    <row r="297" spans="6:6">
      <c r="F297" s="27"/>
    </row>
    <row r="298" spans="6:6">
      <c r="F298" s="27"/>
    </row>
    <row r="299" spans="6:6">
      <c r="F299" s="27"/>
    </row>
    <row r="300" spans="6:6">
      <c r="F300" s="27"/>
    </row>
    <row r="301" spans="6:6">
      <c r="F301" s="27"/>
    </row>
    <row r="302" spans="6:6">
      <c r="F302" s="27"/>
    </row>
    <row r="303" spans="6:6">
      <c r="F303" s="27"/>
    </row>
    <row r="304" spans="6:6">
      <c r="F304" s="27"/>
    </row>
    <row r="305" spans="6:6">
      <c r="F305" s="27"/>
    </row>
    <row r="306" spans="6:6">
      <c r="F306" s="27"/>
    </row>
    <row r="307" spans="6:6">
      <c r="F307" s="27"/>
    </row>
    <row r="308" spans="6:6">
      <c r="F308" s="27"/>
    </row>
    <row r="309" spans="6:6">
      <c r="F309" s="27"/>
    </row>
    <row r="310" spans="6:6">
      <c r="F310" s="27"/>
    </row>
    <row r="311" spans="6:6">
      <c r="F311" s="27"/>
    </row>
    <row r="312" spans="6:6">
      <c r="F312" s="27"/>
    </row>
    <row r="313" spans="6:6">
      <c r="F313" s="27"/>
    </row>
    <row r="314" spans="6:6">
      <c r="F314" s="27"/>
    </row>
    <row r="315" spans="6:6">
      <c r="F315" s="27"/>
    </row>
    <row r="316" spans="6:6">
      <c r="F316" s="27"/>
    </row>
    <row r="317" spans="6:6">
      <c r="F317" s="27"/>
    </row>
    <row r="318" spans="6:6">
      <c r="F318" s="27"/>
    </row>
    <row r="319" spans="6:6">
      <c r="F319" s="27"/>
    </row>
    <row r="320" spans="6:6">
      <c r="F320" s="27"/>
    </row>
    <row r="321" spans="6:6">
      <c r="F321" s="27"/>
    </row>
    <row r="322" spans="6:6">
      <c r="F322" s="27"/>
    </row>
    <row r="323" spans="6:6">
      <c r="F323" s="27"/>
    </row>
    <row r="324" spans="6:6">
      <c r="F324" s="27"/>
    </row>
    <row r="325" spans="6:6">
      <c r="F325" s="27"/>
    </row>
    <row r="326" spans="6:6">
      <c r="F326" s="27"/>
    </row>
    <row r="327" spans="6:6">
      <c r="F327" s="27"/>
    </row>
    <row r="328" spans="6:6">
      <c r="F328" s="27"/>
    </row>
    <row r="329" spans="6:6">
      <c r="F329" s="27"/>
    </row>
    <row r="330" spans="6:6">
      <c r="F330" s="27"/>
    </row>
    <row r="331" spans="6:6">
      <c r="F331" s="27"/>
    </row>
    <row r="332" spans="6:6">
      <c r="F332" s="27"/>
    </row>
    <row r="333" spans="6:6">
      <c r="F333" s="27"/>
    </row>
    <row r="334" spans="6:6">
      <c r="F334" s="27"/>
    </row>
    <row r="335" spans="6:6">
      <c r="F335" s="27"/>
    </row>
    <row r="336" spans="6:6">
      <c r="F336" s="27"/>
    </row>
    <row r="337" spans="6:6">
      <c r="F337" s="27"/>
    </row>
    <row r="338" spans="6:6">
      <c r="F338" s="27"/>
    </row>
    <row r="339" spans="6:6">
      <c r="F339" s="27"/>
    </row>
    <row r="340" spans="6:6">
      <c r="F340" s="27"/>
    </row>
    <row r="341" spans="6:6">
      <c r="F341" s="27"/>
    </row>
    <row r="342" spans="6:6">
      <c r="F342" s="27"/>
    </row>
    <row r="343" spans="6:6">
      <c r="F343" s="27"/>
    </row>
    <row r="344" spans="6:6">
      <c r="F344" s="27"/>
    </row>
    <row r="345" spans="6:6">
      <c r="F345" s="27"/>
    </row>
    <row r="346" spans="6:6">
      <c r="F346" s="27"/>
    </row>
    <row r="347" spans="6:6">
      <c r="F347" s="27"/>
    </row>
    <row r="348" spans="6:6">
      <c r="F348" s="27"/>
    </row>
    <row r="349" spans="6:6">
      <c r="F349" s="27"/>
    </row>
    <row r="350" spans="6:6">
      <c r="F350" s="27"/>
    </row>
    <row r="351" spans="6:6">
      <c r="F351" s="27"/>
    </row>
    <row r="352" spans="6:6">
      <c r="F352" s="27"/>
    </row>
    <row r="353" spans="6:6">
      <c r="F353" s="27"/>
    </row>
    <row r="354" spans="6:6">
      <c r="F354" s="27"/>
    </row>
    <row r="355" spans="6:6">
      <c r="F355" s="27"/>
    </row>
    <row r="356" spans="6:6">
      <c r="F356" s="27"/>
    </row>
    <row r="357" spans="6:6">
      <c r="F357" s="27"/>
    </row>
    <row r="358" spans="6:6">
      <c r="F358" s="27"/>
    </row>
    <row r="359" spans="6:6">
      <c r="F359" s="27"/>
    </row>
    <row r="360" spans="6:6">
      <c r="F360" s="27"/>
    </row>
    <row r="361" spans="6:6">
      <c r="F361" s="27"/>
    </row>
    <row r="362" spans="6:6">
      <c r="F362" s="27"/>
    </row>
    <row r="363" spans="6:6">
      <c r="F363" s="27"/>
    </row>
    <row r="364" spans="6:6">
      <c r="F364" s="27"/>
    </row>
    <row r="365" spans="6:6">
      <c r="F365" s="27"/>
    </row>
    <row r="366" spans="6:6">
      <c r="F366" s="27"/>
    </row>
    <row r="367" spans="6:6">
      <c r="F367" s="27"/>
    </row>
    <row r="368" spans="6:6">
      <c r="F368" s="27"/>
    </row>
    <row r="369" spans="6:6">
      <c r="F369" s="27"/>
    </row>
    <row r="370" spans="6:6">
      <c r="F370" s="27"/>
    </row>
    <row r="371" spans="6:6">
      <c r="F371" s="27"/>
    </row>
    <row r="372" spans="6:6">
      <c r="F372" s="27"/>
    </row>
    <row r="373" spans="6:6">
      <c r="F373" s="27"/>
    </row>
    <row r="374" spans="6:6">
      <c r="F374" s="27"/>
    </row>
    <row r="375" spans="6:6">
      <c r="F375" s="27"/>
    </row>
    <row r="376" spans="6:6">
      <c r="F376" s="27"/>
    </row>
    <row r="377" spans="6:6">
      <c r="F377" s="27"/>
    </row>
    <row r="378" spans="6:6">
      <c r="F378" s="27"/>
    </row>
    <row r="379" spans="6:6">
      <c r="F379" s="27"/>
    </row>
    <row r="380" spans="6:6">
      <c r="F380" s="27"/>
    </row>
    <row r="381" spans="6:6">
      <c r="F381" s="27"/>
    </row>
    <row r="382" spans="6:6">
      <c r="F382" s="27"/>
    </row>
    <row r="383" spans="6:6">
      <c r="F383" s="27"/>
    </row>
    <row r="384" spans="6:6">
      <c r="F384" s="27"/>
    </row>
    <row r="385" spans="6:6">
      <c r="F385" s="27"/>
    </row>
    <row r="386" spans="6:6">
      <c r="F386" s="27"/>
    </row>
    <row r="387" spans="6:6">
      <c r="F387" s="27"/>
    </row>
    <row r="388" spans="6:6">
      <c r="F388" s="27"/>
    </row>
    <row r="389" spans="6:6">
      <c r="F389" s="27"/>
    </row>
    <row r="390" spans="6:6">
      <c r="F390" s="27"/>
    </row>
    <row r="391" spans="6:6">
      <c r="F391" s="27"/>
    </row>
    <row r="392" spans="6:6">
      <c r="F392" s="27"/>
    </row>
    <row r="393" spans="6:6">
      <c r="F393" s="27"/>
    </row>
    <row r="394" spans="6:6">
      <c r="F394" s="27"/>
    </row>
    <row r="395" spans="6:6">
      <c r="F395" s="27"/>
    </row>
    <row r="396" spans="6:6">
      <c r="F396" s="27"/>
    </row>
    <row r="397" spans="6:6">
      <c r="F397" s="27"/>
    </row>
    <row r="398" spans="6:6">
      <c r="F398" s="27"/>
    </row>
    <row r="399" spans="6:6">
      <c r="F399" s="27"/>
    </row>
    <row r="400" spans="6:6">
      <c r="F400" s="27"/>
    </row>
    <row r="401" spans="6:6">
      <c r="F401" s="27"/>
    </row>
    <row r="402" spans="6:6">
      <c r="F402" s="27"/>
    </row>
    <row r="403" spans="6:6">
      <c r="F403" s="27"/>
    </row>
    <row r="404" spans="6:6">
      <c r="F404" s="27"/>
    </row>
    <row r="405" spans="6:6">
      <c r="F405" s="27"/>
    </row>
    <row r="406" spans="6:6">
      <c r="F406" s="27"/>
    </row>
    <row r="407" spans="6:6">
      <c r="F407" s="27"/>
    </row>
    <row r="408" spans="6:6">
      <c r="F408" s="27"/>
    </row>
    <row r="409" spans="6:6">
      <c r="F409" s="27"/>
    </row>
    <row r="410" spans="6:6">
      <c r="F410" s="27"/>
    </row>
    <row r="411" spans="6:6">
      <c r="F411" s="27"/>
    </row>
    <row r="412" spans="6:6">
      <c r="F412" s="27"/>
    </row>
    <row r="413" spans="6:6">
      <c r="F413" s="27"/>
    </row>
    <row r="414" spans="6:6">
      <c r="F414" s="27"/>
    </row>
    <row r="415" spans="6:6">
      <c r="F415" s="27"/>
    </row>
    <row r="416" spans="6:6">
      <c r="F416" s="27"/>
    </row>
    <row r="417" spans="6:6">
      <c r="F417" s="27"/>
    </row>
    <row r="418" spans="6:6">
      <c r="F418" s="27"/>
    </row>
    <row r="419" spans="6:6">
      <c r="F419" s="27"/>
    </row>
    <row r="420" spans="6:6">
      <c r="F420" s="27"/>
    </row>
    <row r="421" spans="6:6">
      <c r="F421" s="27"/>
    </row>
    <row r="422" spans="6:6">
      <c r="F422" s="27"/>
    </row>
    <row r="423" spans="6:6">
      <c r="F423" s="27"/>
    </row>
    <row r="424" spans="6:6">
      <c r="F424" s="27"/>
    </row>
    <row r="425" spans="6:6">
      <c r="F425" s="27"/>
    </row>
    <row r="426" spans="6:6">
      <c r="F426" s="27"/>
    </row>
    <row r="427" spans="6:6">
      <c r="F427" s="27"/>
    </row>
    <row r="428" spans="6:6">
      <c r="F428" s="27"/>
    </row>
    <row r="429" spans="6:6">
      <c r="F429" s="27"/>
    </row>
    <row r="430" spans="6:6">
      <c r="F430" s="27"/>
    </row>
    <row r="431" spans="6:6">
      <c r="F431" s="27"/>
    </row>
    <row r="432" spans="6:6">
      <c r="F432" s="27"/>
    </row>
    <row r="433" spans="6:6">
      <c r="F433" s="27"/>
    </row>
    <row r="434" spans="6:6">
      <c r="F434" s="27"/>
    </row>
    <row r="435" spans="6:6">
      <c r="F435" s="27"/>
    </row>
    <row r="436" spans="6:6">
      <c r="F436" s="27"/>
    </row>
    <row r="437" spans="6:6">
      <c r="F437" s="27"/>
    </row>
    <row r="438" spans="6:6">
      <c r="F438" s="27"/>
    </row>
    <row r="439" spans="6:6">
      <c r="F439" s="27"/>
    </row>
    <row r="440" spans="6:6">
      <c r="F440" s="27"/>
    </row>
    <row r="441" spans="6:6">
      <c r="F441" s="27"/>
    </row>
    <row r="442" spans="6:6">
      <c r="F442" s="27"/>
    </row>
    <row r="443" spans="6:6">
      <c r="F443" s="27"/>
    </row>
    <row r="444" spans="6:6">
      <c r="F444" s="27"/>
    </row>
    <row r="445" spans="6:6">
      <c r="F445" s="27"/>
    </row>
    <row r="446" spans="6:6">
      <c r="F446" s="27"/>
    </row>
    <row r="447" spans="6:6">
      <c r="F447" s="27"/>
    </row>
    <row r="448" spans="6:6">
      <c r="F448" s="27"/>
    </row>
    <row r="449" spans="6:6">
      <c r="F449" s="27"/>
    </row>
    <row r="450" spans="6:6">
      <c r="F450" s="27"/>
    </row>
    <row r="451" spans="6:6">
      <c r="F451" s="27"/>
    </row>
    <row r="452" spans="6:6">
      <c r="F452" s="27"/>
    </row>
    <row r="453" spans="6:6">
      <c r="F453" s="27"/>
    </row>
    <row r="454" spans="6:6">
      <c r="F454" s="27"/>
    </row>
    <row r="455" spans="6:6">
      <c r="F455" s="27"/>
    </row>
    <row r="456" spans="6:6">
      <c r="F456" s="27"/>
    </row>
    <row r="457" spans="6:6">
      <c r="F457" s="27"/>
    </row>
    <row r="458" spans="6:6">
      <c r="F458" s="27"/>
    </row>
    <row r="459" spans="6:6">
      <c r="F459" s="27"/>
    </row>
    <row r="460" spans="6:6">
      <c r="F460" s="27"/>
    </row>
    <row r="461" spans="6:6">
      <c r="F461" s="27"/>
    </row>
    <row r="462" spans="6:6">
      <c r="F462" s="27"/>
    </row>
    <row r="463" spans="6:6">
      <c r="F463" s="27"/>
    </row>
    <row r="464" spans="6:6">
      <c r="F464" s="27"/>
    </row>
    <row r="465" spans="6:6">
      <c r="F465" s="27"/>
    </row>
    <row r="466" spans="6:6">
      <c r="F466" s="27"/>
    </row>
    <row r="467" spans="6:6">
      <c r="F467" s="27"/>
    </row>
    <row r="468" spans="6:6">
      <c r="F468" s="27"/>
    </row>
    <row r="469" spans="6:6">
      <c r="F469" s="27"/>
    </row>
    <row r="470" spans="6:6">
      <c r="F470" s="27"/>
    </row>
    <row r="471" spans="6:6">
      <c r="F471" s="27"/>
    </row>
    <row r="472" spans="6:6">
      <c r="F472" s="27"/>
    </row>
    <row r="473" spans="6:6">
      <c r="F473" s="27"/>
    </row>
    <row r="474" spans="6:6">
      <c r="F474" s="27"/>
    </row>
    <row r="475" spans="6:6">
      <c r="F475" s="27"/>
    </row>
    <row r="476" spans="6:6">
      <c r="F476" s="27"/>
    </row>
    <row r="477" spans="6:6">
      <c r="F477" s="27"/>
    </row>
    <row r="478" spans="6:6">
      <c r="F478" s="27"/>
    </row>
    <row r="479" spans="6:6">
      <c r="F479" s="27"/>
    </row>
    <row r="480" spans="6:6">
      <c r="F480" s="27"/>
    </row>
    <row r="481" spans="6:6">
      <c r="F481" s="27"/>
    </row>
    <row r="482" spans="6:6">
      <c r="F482" s="27"/>
    </row>
    <row r="483" spans="6:6">
      <c r="F483" s="27"/>
    </row>
    <row r="484" spans="6:6">
      <c r="F484" s="27"/>
    </row>
    <row r="485" spans="6:6">
      <c r="F485" s="27"/>
    </row>
    <row r="486" spans="6:6">
      <c r="F486" s="27"/>
    </row>
    <row r="487" spans="6:6">
      <c r="F487" s="27"/>
    </row>
    <row r="488" spans="6:6">
      <c r="F488" s="27"/>
    </row>
    <row r="489" spans="6:6">
      <c r="F489" s="27"/>
    </row>
    <row r="490" spans="6:6">
      <c r="F490" s="27"/>
    </row>
    <row r="491" spans="6:6">
      <c r="F491" s="27"/>
    </row>
    <row r="492" spans="6:6">
      <c r="F492" s="27"/>
    </row>
    <row r="493" spans="6:6">
      <c r="F493" s="27"/>
    </row>
    <row r="494" spans="6:6">
      <c r="F494" s="27"/>
    </row>
    <row r="495" spans="6:6">
      <c r="F495" s="27"/>
    </row>
    <row r="496" spans="6:6">
      <c r="F496" s="27"/>
    </row>
    <row r="497" spans="6:6">
      <c r="F497" s="27"/>
    </row>
    <row r="498" spans="6:6">
      <c r="F498" s="27"/>
    </row>
    <row r="499" spans="6:6">
      <c r="F499" s="27"/>
    </row>
    <row r="500" spans="6:6">
      <c r="F500" s="27"/>
    </row>
    <row r="501" spans="6:6">
      <c r="F501" s="27"/>
    </row>
    <row r="502" spans="6:6">
      <c r="F502" s="27"/>
    </row>
    <row r="503" spans="6:6">
      <c r="F503" s="27"/>
    </row>
    <row r="504" spans="6:6">
      <c r="F504" s="27"/>
    </row>
    <row r="505" spans="6:6">
      <c r="F505" s="27"/>
    </row>
    <row r="506" spans="6:6">
      <c r="F506" s="27"/>
    </row>
    <row r="507" spans="6:6">
      <c r="F507" s="27"/>
    </row>
    <row r="508" spans="6:6">
      <c r="F508" s="27"/>
    </row>
    <row r="509" spans="6:6">
      <c r="F509" s="27"/>
    </row>
    <row r="510" spans="6:6">
      <c r="F510" s="27"/>
    </row>
    <row r="511" spans="6:6">
      <c r="F511" s="27"/>
    </row>
    <row r="512" spans="6:6">
      <c r="F512" s="27"/>
    </row>
    <row r="513" spans="6:6">
      <c r="F513" s="27"/>
    </row>
    <row r="514" spans="6:6">
      <c r="F514" s="27"/>
    </row>
    <row r="515" spans="6:6">
      <c r="F515" s="27"/>
    </row>
    <row r="516" spans="6:6">
      <c r="F516" s="27"/>
    </row>
    <row r="517" spans="6:6">
      <c r="F517" s="27"/>
    </row>
    <row r="518" spans="6:6">
      <c r="F518" s="27"/>
    </row>
    <row r="519" spans="6:6">
      <c r="F519" s="27"/>
    </row>
    <row r="520" spans="6:6">
      <c r="F520" s="27"/>
    </row>
    <row r="521" spans="6:6">
      <c r="F521" s="27"/>
    </row>
    <row r="522" spans="6:6">
      <c r="F522" s="27"/>
    </row>
    <row r="523" spans="6:6">
      <c r="F523" s="27"/>
    </row>
    <row r="524" spans="6:6">
      <c r="F524" s="27"/>
    </row>
    <row r="525" spans="6:6">
      <c r="F525" s="27"/>
    </row>
    <row r="526" spans="6:6">
      <c r="F526" s="27"/>
    </row>
    <row r="527" spans="6:6">
      <c r="F527" s="27"/>
    </row>
    <row r="528" spans="6:6">
      <c r="F528" s="27"/>
    </row>
    <row r="529" spans="6:6">
      <c r="F529" s="27"/>
    </row>
    <row r="530" spans="6:6">
      <c r="F530" s="27"/>
    </row>
    <row r="531" spans="6:6">
      <c r="F531" s="27"/>
    </row>
    <row r="532" spans="6:6">
      <c r="F532" s="27"/>
    </row>
    <row r="533" spans="6:6">
      <c r="F533" s="27"/>
    </row>
    <row r="534" spans="6:6">
      <c r="F534" s="27"/>
    </row>
    <row r="535" spans="6:6">
      <c r="F535" s="27"/>
    </row>
    <row r="536" spans="6:6">
      <c r="F536" s="27"/>
    </row>
    <row r="537" spans="6:6">
      <c r="F537" s="27"/>
    </row>
    <row r="538" spans="6:6">
      <c r="F538" s="27"/>
    </row>
    <row r="539" spans="6:6">
      <c r="F539" s="27"/>
    </row>
    <row r="540" spans="6:6">
      <c r="F540" s="27"/>
    </row>
    <row r="541" spans="6:6">
      <c r="F541" s="27"/>
    </row>
    <row r="542" spans="6:6">
      <c r="F542" s="27"/>
    </row>
    <row r="543" spans="6:6">
      <c r="F543" s="27"/>
    </row>
    <row r="544" spans="6:6">
      <c r="F544" s="27"/>
    </row>
    <row r="545" spans="6:6">
      <c r="F545" s="27"/>
    </row>
    <row r="546" spans="6:6">
      <c r="F546" s="27"/>
    </row>
    <row r="547" spans="6:6">
      <c r="F547" s="27"/>
    </row>
    <row r="548" spans="6:6">
      <c r="F548" s="27"/>
    </row>
    <row r="549" spans="6:6">
      <c r="F549" s="27"/>
    </row>
    <row r="550" spans="6:6">
      <c r="F550" s="27"/>
    </row>
    <row r="551" spans="6:6">
      <c r="F551" s="27"/>
    </row>
    <row r="552" spans="6:6">
      <c r="F552" s="27"/>
    </row>
    <row r="553" spans="6:6">
      <c r="F553" s="27"/>
    </row>
    <row r="554" spans="6:6">
      <c r="F554" s="27"/>
    </row>
    <row r="555" spans="6:6">
      <c r="F555" s="27"/>
    </row>
    <row r="556" spans="6:6">
      <c r="F556" s="27"/>
    </row>
    <row r="557" spans="6:6">
      <c r="F557" s="27"/>
    </row>
    <row r="558" spans="6:6">
      <c r="F558" s="27"/>
    </row>
    <row r="559" spans="6:6">
      <c r="F559" s="27"/>
    </row>
    <row r="560" spans="6:6">
      <c r="F560" s="27"/>
    </row>
    <row r="561" spans="6:6">
      <c r="F561" s="27"/>
    </row>
    <row r="562" spans="6:6">
      <c r="F562" s="27"/>
    </row>
    <row r="563" spans="6:6">
      <c r="F563" s="27"/>
    </row>
    <row r="564" spans="6:6">
      <c r="F564" s="27"/>
    </row>
    <row r="565" spans="6:6">
      <c r="F565" s="27"/>
    </row>
    <row r="566" spans="6:6">
      <c r="F566" s="27"/>
    </row>
    <row r="567" spans="6:6">
      <c r="F567" s="27"/>
    </row>
    <row r="568" spans="6:6">
      <c r="F568" s="27"/>
    </row>
    <row r="569" spans="6:6">
      <c r="F569" s="27"/>
    </row>
    <row r="570" spans="6:6">
      <c r="F570" s="27"/>
    </row>
    <row r="571" spans="6:6">
      <c r="F571" s="27"/>
    </row>
    <row r="572" spans="6:6">
      <c r="F572" s="27"/>
    </row>
    <row r="573" spans="6:6">
      <c r="F573" s="27"/>
    </row>
    <row r="574" spans="6:6">
      <c r="F574" s="27"/>
    </row>
    <row r="575" spans="6:6">
      <c r="F575" s="27"/>
    </row>
    <row r="576" spans="6:6">
      <c r="F576" s="27"/>
    </row>
    <row r="577" spans="6:6">
      <c r="F577" s="27"/>
    </row>
    <row r="578" spans="6:6">
      <c r="F578" s="27"/>
    </row>
    <row r="579" spans="6:6">
      <c r="F579" s="27"/>
    </row>
    <row r="580" spans="6:6">
      <c r="F580" s="27"/>
    </row>
    <row r="581" spans="6:6">
      <c r="F581" s="27"/>
    </row>
    <row r="582" spans="6:6">
      <c r="F582" s="27"/>
    </row>
    <row r="583" spans="6:6">
      <c r="F583" s="27"/>
    </row>
    <row r="584" spans="6:6">
      <c r="F584" s="27"/>
    </row>
    <row r="585" spans="6:6">
      <c r="F585" s="27"/>
    </row>
    <row r="586" spans="6:6">
      <c r="F586" s="27"/>
    </row>
    <row r="587" spans="6:6">
      <c r="F587" s="27"/>
    </row>
    <row r="588" spans="6:6">
      <c r="F588" s="27"/>
    </row>
    <row r="589" spans="6:6">
      <c r="F589" s="27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Subject_information</vt:lpstr>
      <vt:lpstr>Bony_landmarks</vt:lpstr>
      <vt:lpstr>Joint_centre_of_rotation</vt:lpstr>
      <vt:lpstr>Wrapping cylinder</vt:lpstr>
      <vt:lpstr>Muscle_parameters</vt:lpstr>
      <vt:lpstr>Muscle_element_PCSA</vt:lpstr>
      <vt:lpstr>Muscle_element_attachments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2021-10-22T12:49:07Z</dcterms:modified>
</cp:coreProperties>
</file>